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730" windowHeight="11760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  <sheet name="Moduły specjalizacyjne" sheetId="4" r:id="rId4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harmonogram'!$A$84:$S$91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P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30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<sst xmlns="http://schemas.openxmlformats.org/spreadsheetml/2006/main" count="493" uniqueCount="286">
  <si>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</si>
  <si>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</si>
  <si>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</si>
  <si>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</si>
  <si>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</si>
  <si>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</si>
  <si>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</si>
  <si>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</si>
  <si>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</si>
  <si>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</si>
  <si>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</si>
  <si>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</si>
  <si>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</si>
  <si>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</si>
  <si>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</si>
  <si>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</si>
  <si>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</si>
  <si>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</si>
  <si>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</si>
  <si>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</si>
  <si>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</si>
  <si>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</si>
  <si>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</si>
  <si>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</si>
  <si>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</si>
  <si>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</si>
  <si>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</si>
  <si>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</si>
  <si>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</si>
  <si>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</si>
  <si>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</si>
  <si>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</si>
  <si>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</si>
  <si>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</si>
  <si>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</si>
  <si>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</si>
  <si>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</si>
  <si>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</si>
  <si>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</si>
  <si>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</si>
  <si>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</si>
  <si>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</si>
  <si>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</si>
  <si>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</si>
  <si>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</si>
  <si>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</si>
  <si>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</si>
  <si>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</si>
  <si>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</si>
  <si>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</si>
  <si>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</si>
  <si>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</si>
  <si>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</si>
  <si>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</si>
  <si>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</si>
  <si>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</si>
  <si>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</si>
  <si>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</si>
  <si>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</si>
  <si>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</si>
  <si>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</si>
  <si>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</si>
  <si>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</si>
  <si>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Statystyka</t>
  </si>
  <si>
    <t>Demografia historyczna</t>
  </si>
  <si>
    <t>Język obcy nowożytny (do wyboru)</t>
  </si>
  <si>
    <t>Zajęcia warsztatowe z języka obcego (do wyboru)</t>
  </si>
  <si>
    <t>Nauki społeczne w warsztacie historyka</t>
  </si>
  <si>
    <t>Historia historiografii</t>
  </si>
  <si>
    <t xml:space="preserve">Metodologia historii  </t>
  </si>
  <si>
    <t>Technologia informacyjna i kompetencje akademickie</t>
  </si>
  <si>
    <t>Ochrona praw własności intelektualnej</t>
  </si>
  <si>
    <t>Grupa Zajęć_ 1 Przedmioty podstawowe</t>
  </si>
  <si>
    <t>Grupa Zajęć_ 2 Przygotowanie pedagogiczno-psychologiczne*** moduł dla kandydatów do zawodu nauczyciela historii</t>
  </si>
  <si>
    <t>Pedagogika ogólna</t>
  </si>
  <si>
    <t>System oświaty i prawo oświatowe</t>
  </si>
  <si>
    <t>Teoria wychowania</t>
  </si>
  <si>
    <t>Diagnostyka pedagogiczna</t>
  </si>
  <si>
    <t>Warszatat diagnozy psychopedagogicznej</t>
  </si>
  <si>
    <t>Podstawy psychologii ogólnej</t>
  </si>
  <si>
    <t>Psychologia rozwojowa</t>
  </si>
  <si>
    <t>Psychologia społeczna</t>
  </si>
  <si>
    <t>Warsztaty komunikacji interpersonalnej</t>
  </si>
  <si>
    <t>Trening kreatywności</t>
  </si>
  <si>
    <t>Praktyka psychologiczno-pedagogiczna</t>
  </si>
  <si>
    <t>Podstawy dydaktyki</t>
  </si>
  <si>
    <t>Emisja głosu</t>
  </si>
  <si>
    <t>Grupa Zajęć_ 3 Podstawy dydaktyki i emisja głosu*** moduł dla kandydatów do zawodu nauczyciela historii</t>
  </si>
  <si>
    <t>Grupa Zajęć_ 4 Edukacja historyczna w szkole***  moduł dla kandydatów do zawodu nauczyciela historii</t>
  </si>
  <si>
    <t>Dydaktyka historii cz. 1</t>
  </si>
  <si>
    <t>Dydaktyka historii cz. 2</t>
  </si>
  <si>
    <t>Dydaktyka historii cz. 3</t>
  </si>
  <si>
    <t>Praktyka/ Laboratorium 1 - SP</t>
  </si>
  <si>
    <t>Praktyka/ Laborat. 2 - SP / SPP</t>
  </si>
  <si>
    <t>Praktyka/ Laborat. 3 - SPP</t>
  </si>
  <si>
    <t>Praktyka/ Zaj. teren. - SP (m-c IX przed 3. sem.)</t>
  </si>
  <si>
    <t>Praktyka/ Zaj. teren. - SPP (m-c II w 4. sem.)</t>
  </si>
  <si>
    <t xml:space="preserve">Technologia informacyjna warsztacie pracy nauczyciela historii </t>
  </si>
  <si>
    <t>BHP w warsztacie pracy nauczyciela historii</t>
  </si>
  <si>
    <t>Wykład monograficzny z wybranej epoki 1</t>
  </si>
  <si>
    <t>Wykład monograficzny z wybranej epoki 2</t>
  </si>
  <si>
    <t>Konwersatorium monograficzne z wybranej epoki 1</t>
  </si>
  <si>
    <t>Konwersatorium monograficzne z wybranej epoki 2</t>
  </si>
  <si>
    <t>Źródłoznawstwo i metodologia wybranej epoki 1</t>
  </si>
  <si>
    <t>Źródłoznawstwo i metodologia wybranej epoki 2</t>
  </si>
  <si>
    <t>Grupa Zajęć_ 5 Warsztat naukowy historyka wybranej epoki  - kandydaci do zawodu nauczyciela realizują jedną wybraną epokę (90 godz. - 7 pkt. ECTS)</t>
  </si>
  <si>
    <t xml:space="preserve">Przedmiot fakultatywny 1 </t>
  </si>
  <si>
    <t xml:space="preserve">Przedmiot fakultatywny 2 </t>
  </si>
  <si>
    <t xml:space="preserve">Grupa Zajęć_ 6 Przedmioty monograficzne - tematyka i kolejność realizacji zależne od wyboru studentów; kandydaci do zawodu nauczyciela realizują 1 wybrany przedmiot (30 godz.) </t>
  </si>
  <si>
    <t>Grupa Zajęć_ 7 Przedmioty fakultatywne kierunkowe - realizowane przez studentów nie będących kandydatami do zawodu nauczyciela</t>
  </si>
  <si>
    <t>Grupa Zajęć_ 8 Przedmioty dyplomowe</t>
  </si>
  <si>
    <t>Seminarium magisterskie cz. 1</t>
  </si>
  <si>
    <t>Seminarium magisterskie cz. 2</t>
  </si>
  <si>
    <t>Seminarium magisterskie cz. 3</t>
  </si>
  <si>
    <t>Seminarium magisterskie cz. 4</t>
  </si>
  <si>
    <t>Wstęp do badań historycznych</t>
  </si>
  <si>
    <t>Nauki pomocnicze w warsztacie historyka</t>
  </si>
  <si>
    <t>2</t>
  </si>
  <si>
    <t>1</t>
  </si>
  <si>
    <t>3</t>
  </si>
  <si>
    <t>4</t>
  </si>
  <si>
    <t>Kierunek studiów: Historia</t>
  </si>
  <si>
    <t>Poziom studiów: II stopnia</t>
  </si>
  <si>
    <t>OGÓŁEM wariant programu A: naukowy</t>
  </si>
  <si>
    <t>OGÓŁEM wariant programu B: naczycielski</t>
  </si>
  <si>
    <r>
      <t xml:space="preserve">Grupa Zajęć_ 11  </t>
    </r>
    <r>
      <rPr>
        <b/>
        <sz val="11"/>
        <rFont val="Times New Roman"/>
        <family val="1"/>
      </rPr>
      <t>Przedmioty uzupełniające</t>
    </r>
  </si>
  <si>
    <t>GIS w analizie historycznej</t>
  </si>
  <si>
    <t>Analiza tekstu</t>
  </si>
  <si>
    <t>Wprowadzenie do humanistyki cyfrowej</t>
  </si>
  <si>
    <t>Warsztat historyka cyfrowego</t>
  </si>
  <si>
    <t>Historia cyfrowa w przestrzeni publicznej</t>
  </si>
  <si>
    <t xml:space="preserve">Historia cyfrowa w muzealnictwie - zajęcia terenowe </t>
  </si>
  <si>
    <r>
      <rPr>
        <vertAlign val="superscript"/>
        <sz val="6"/>
        <rFont val="Times New Roman"/>
        <family val="1"/>
      </rPr>
      <t xml:space="preserve">suma kontrolnaA 1      </t>
    </r>
    <r>
      <rPr>
        <sz val="7.5"/>
        <rFont val="Times New Roman"/>
        <family val="1"/>
      </rPr>
      <t xml:space="preserve">1140
</t>
    </r>
    <r>
      <rPr>
        <vertAlign val="superscript"/>
        <sz val="6"/>
        <rFont val="Times New Roman"/>
        <family val="1"/>
      </rPr>
      <t xml:space="preserve">suma kontrolnaA 2      </t>
    </r>
    <r>
      <rPr>
        <sz val="7.5"/>
        <rFont val="Times New Roman"/>
        <family val="1"/>
      </rPr>
      <t xml:space="preserve">1140
</t>
    </r>
    <r>
      <rPr>
        <sz val="7.5"/>
        <rFont val="Times New Roman"/>
        <family val="1"/>
      </rPr>
      <t>Moduły realizowane na 1 i 2 roku studiów. Kandydaci do zawodu nauczyciela realizują jeden moduł na II roku, pozostali studenci 2 moduły: po jednym na pierwszym i drugim roku.</t>
    </r>
  </si>
  <si>
    <r>
      <rPr>
        <sz val="5.5"/>
        <rFont val="Times New Roman"/>
        <family val="1"/>
      </rPr>
      <t>suma kontrolna B1 suma kontrolna B1</t>
    </r>
  </si>
  <si>
    <r>
      <rPr>
        <sz val="7.5"/>
        <rFont val="Times New Roman"/>
        <family val="1"/>
      </rPr>
      <t xml:space="preserve">1200
</t>
    </r>
    <r>
      <rPr>
        <sz val="7.5"/>
        <rFont val="Times New Roman"/>
        <family val="1"/>
      </rPr>
      <t>1200</t>
    </r>
  </si>
  <si>
    <r>
      <rPr>
        <b/>
        <sz val="7.5"/>
        <rFont val="Times New Roman"/>
        <family val="1"/>
      </rPr>
      <t>A: liczba egz./zal. B: liczba egz./zal.</t>
    </r>
  </si>
  <si>
    <r>
      <rPr>
        <sz val="7.5"/>
        <rFont val="Times New Roman"/>
        <family val="1"/>
      </rPr>
      <t>L.P.</t>
    </r>
  </si>
  <si>
    <r>
      <rPr>
        <sz val="7.5"/>
        <rFont val="Times New Roman"/>
        <family val="1"/>
      </rPr>
      <t>NAZWA GRUPY ZAJĘĆ/ NAZWA ZAJĘĆ</t>
    </r>
  </si>
  <si>
    <r>
      <rPr>
        <sz val="7.5"/>
        <rFont val="Times New Roman"/>
        <family val="1"/>
      </rPr>
      <t>KOD ZAJĘĆ USOS</t>
    </r>
  </si>
  <si>
    <r>
      <rPr>
        <sz val="7.5"/>
        <rFont val="Times New Roman"/>
        <family val="1"/>
      </rPr>
      <t>punkty ECTS</t>
    </r>
  </si>
  <si>
    <r>
      <rPr>
        <sz val="6"/>
        <rFont val="Times New Roman"/>
        <family val="1"/>
      </rPr>
      <t>Egzamin po semestrze</t>
    </r>
  </si>
  <si>
    <r>
      <rPr>
        <sz val="6"/>
        <rFont val="Times New Roman"/>
        <family val="1"/>
      </rPr>
      <t xml:space="preserve">Zaliczenie po
</t>
    </r>
    <r>
      <rPr>
        <sz val="6"/>
        <rFont val="Times New Roman"/>
        <family val="1"/>
      </rPr>
      <t>semestrze</t>
    </r>
  </si>
  <si>
    <r>
      <rPr>
        <sz val="7.5"/>
        <rFont val="Times New Roman"/>
        <family val="1"/>
      </rPr>
      <t>RAZEM</t>
    </r>
  </si>
  <si>
    <r>
      <rPr>
        <b/>
        <sz val="7.5"/>
        <rFont val="Times New Roman"/>
        <family val="1"/>
      </rPr>
      <t>W</t>
    </r>
    <r>
      <rPr>
        <sz val="7.5"/>
        <rFont val="Times New Roman"/>
        <family val="1"/>
      </rPr>
      <t>YKŁADY</t>
    </r>
  </si>
  <si>
    <r>
      <rPr>
        <b/>
        <sz val="7.5"/>
        <rFont val="Times New Roman"/>
        <family val="1"/>
      </rPr>
      <t>Ć</t>
    </r>
    <r>
      <rPr>
        <sz val="7.5"/>
        <rFont val="Times New Roman"/>
        <family val="1"/>
      </rPr>
      <t>WICZENIA</t>
    </r>
  </si>
  <si>
    <r>
      <rPr>
        <b/>
        <sz val="6.5"/>
        <rFont val="Times New Roman"/>
        <family val="1"/>
      </rPr>
      <t>K</t>
    </r>
    <r>
      <rPr>
        <sz val="6.5"/>
        <rFont val="Times New Roman"/>
        <family val="1"/>
      </rPr>
      <t>ONWERSATORIA</t>
    </r>
  </si>
  <si>
    <r>
      <rPr>
        <b/>
        <sz val="7.5"/>
        <rFont val="Times New Roman"/>
        <family val="1"/>
      </rPr>
      <t>L</t>
    </r>
    <r>
      <rPr>
        <sz val="7.5"/>
        <rFont val="Times New Roman"/>
        <family val="1"/>
      </rPr>
      <t>ABORATORIA</t>
    </r>
  </si>
  <si>
    <r>
      <rPr>
        <b/>
        <sz val="7.5"/>
        <rFont val="Times New Roman"/>
        <family val="1"/>
      </rPr>
      <t>LEK</t>
    </r>
    <r>
      <rPr>
        <sz val="7.5"/>
        <rFont val="Times New Roman"/>
        <family val="1"/>
      </rPr>
      <t>TORATY</t>
    </r>
  </si>
  <si>
    <r>
      <rPr>
        <b/>
        <sz val="7.5"/>
        <rFont val="Times New Roman"/>
        <family val="1"/>
      </rPr>
      <t>S</t>
    </r>
    <r>
      <rPr>
        <sz val="7.5"/>
        <rFont val="Times New Roman"/>
        <family val="1"/>
      </rPr>
      <t>EMINARIA/</t>
    </r>
    <r>
      <rPr>
        <b/>
        <sz val="7.5"/>
        <rFont val="Times New Roman"/>
        <family val="1"/>
      </rPr>
      <t>P</t>
    </r>
    <r>
      <rPr>
        <sz val="7.5"/>
        <rFont val="Times New Roman"/>
        <family val="1"/>
      </rPr>
      <t>R OSEMINARIA</t>
    </r>
  </si>
  <si>
    <r>
      <rPr>
        <b/>
        <sz val="7.5"/>
        <rFont val="Times New Roman"/>
        <family val="1"/>
      </rPr>
      <t>Z</t>
    </r>
    <r>
      <rPr>
        <sz val="7.5"/>
        <rFont val="Times New Roman"/>
        <family val="1"/>
      </rPr>
      <t xml:space="preserve">AJĘCIA </t>
    </r>
    <r>
      <rPr>
        <b/>
        <sz val="7.5"/>
        <rFont val="Times New Roman"/>
        <family val="1"/>
      </rPr>
      <t>T</t>
    </r>
    <r>
      <rPr>
        <sz val="7.5"/>
        <rFont val="Times New Roman"/>
        <family val="1"/>
      </rPr>
      <t>ERENOWE</t>
    </r>
  </si>
  <si>
    <r>
      <rPr>
        <sz val="7.5"/>
        <rFont val="Times New Roman"/>
        <family val="1"/>
      </rPr>
      <t>WYKŁADY</t>
    </r>
  </si>
  <si>
    <r>
      <rPr>
        <sz val="7"/>
        <rFont val="Times New Roman"/>
        <family val="1"/>
      </rPr>
      <t>Ć/K/L/LEK/SiP/ZT</t>
    </r>
  </si>
  <si>
    <r>
      <rPr>
        <sz val="7"/>
        <rFont val="Times New Roman"/>
        <family val="1"/>
      </rPr>
      <t xml:space="preserve">* liczbę punktów ECTS, jaką student musi uzyskać w ramach zajęć z dziedziny nauk humanistycznych lub nauk społecznych, nie mniejszą niż 5 punktów ECTS – w przypadku kierunków studiów przyporządkowanych do dyscyplin w ramach dziedzin innych niż odpowiednio nauki
</t>
    </r>
    <r>
      <rPr>
        <sz val="7"/>
        <rFont val="Times New Roman"/>
        <family val="1"/>
      </rPr>
      <t>humanistyczne lub nauki społeczne.</t>
    </r>
  </si>
  <si>
    <r>
      <rPr>
        <sz val="7"/>
        <rFont val="Times New Roman"/>
        <family val="1"/>
      </rPr>
      <t>Procentowy udział liczby punktów ECTS każdej z dyscyplin, do których jest przyporządkowany kierunek studiów, w liczbie punktów ECTS koniecznej do ukończenia studiów, ze wskazaniem dyscypliny wiodącej.</t>
    </r>
  </si>
  <si>
    <r>
      <rPr>
        <sz val="7"/>
        <rFont val="Times New Roman"/>
        <family val="1"/>
      </rPr>
      <t>dyscyplina historia 100%</t>
    </r>
  </si>
  <si>
    <r>
      <rPr>
        <sz val="7"/>
        <rFont val="Times New Roman"/>
        <family val="1"/>
      </rPr>
      <t xml:space="preserve">Procentowy udział liczby punktów ECTS w ramach zajęć do wyboru w liczbie punktów ECTS koniecznej do ukończenia studiów, w wymiarze nie mniejszym niż 30% liczby punktów ECTS koniecznej do ukończenia studiów. (wariant
</t>
    </r>
    <r>
      <rPr>
        <sz val="7"/>
        <rFont val="Times New Roman"/>
        <family val="1"/>
      </rPr>
      <t>programu A: naukowy)</t>
    </r>
  </si>
  <si>
    <r>
      <rPr>
        <sz val="10"/>
        <rFont val="Times New Roman"/>
        <family val="1"/>
      </rPr>
      <t>Razem</t>
    </r>
  </si>
  <si>
    <r>
      <rPr>
        <b/>
        <sz val="10"/>
        <rFont val="Times New Roman"/>
        <family val="1"/>
      </rPr>
      <t>Moduł: Historia wojskowa  (do wyboru na 1 lub 2 roku)</t>
    </r>
  </si>
  <si>
    <r>
      <rPr>
        <sz val="10"/>
        <rFont val="Times New Roman"/>
        <family val="1"/>
      </rPr>
      <t>Historia sztuki wojennej</t>
    </r>
  </si>
  <si>
    <r>
      <rPr>
        <sz val="10"/>
        <rFont val="Times New Roman"/>
        <family val="1"/>
      </rPr>
      <t>Warsztat badań historyka wojskowości</t>
    </r>
  </si>
  <si>
    <r>
      <rPr>
        <sz val="10"/>
        <rFont val="Times New Roman"/>
        <family val="1"/>
      </rPr>
      <t>Język i terminologia wojskowa</t>
    </r>
  </si>
  <si>
    <r>
      <rPr>
        <sz val="10"/>
        <rFont val="Times New Roman"/>
        <family val="1"/>
      </rPr>
      <t>Metody analizy źródeł  historyczno-wojskowych</t>
    </r>
  </si>
  <si>
    <r>
      <rPr>
        <sz val="10"/>
        <rFont val="Times New Roman"/>
        <family val="1"/>
      </rPr>
      <t>Typologia konfliktów zbrojnych</t>
    </r>
  </si>
  <si>
    <r>
      <rPr>
        <sz val="10"/>
        <rFont val="Times New Roman"/>
        <family val="1"/>
      </rPr>
      <t>Zajęcia terenowe</t>
    </r>
  </si>
  <si>
    <r>
      <rPr>
        <sz val="10"/>
        <rFont val="Times New Roman"/>
        <family val="1"/>
      </rPr>
      <t>Wprowadzenie do historii społecznej</t>
    </r>
  </si>
  <si>
    <r>
      <rPr>
        <sz val="10"/>
        <rFont val="Times New Roman"/>
        <family val="1"/>
      </rPr>
      <t>Antropologia historyczna</t>
    </r>
  </si>
  <si>
    <r>
      <rPr>
        <sz val="10"/>
        <rFont val="Times New Roman"/>
        <family val="1"/>
      </rPr>
      <t>Klimat i społeczeństwo</t>
    </r>
  </si>
  <si>
    <r>
      <rPr>
        <sz val="10"/>
        <rFont val="Times New Roman"/>
        <family val="1"/>
      </rPr>
      <t>Rodzina i gospodarstwo domowe</t>
    </r>
  </si>
  <si>
    <r>
      <rPr>
        <sz val="10"/>
        <rFont val="Times New Roman"/>
        <family val="1"/>
      </rPr>
      <t>Prawo prywatne w praktyce społecznej</t>
    </r>
  </si>
  <si>
    <r>
      <rPr>
        <sz val="10"/>
        <rFont val="Times New Roman"/>
        <family val="1"/>
      </rPr>
      <t>Historia i narracja</t>
    </r>
  </si>
  <si>
    <r>
      <rPr>
        <b/>
        <sz val="10"/>
        <rFont val="Times New Roman"/>
        <family val="1"/>
      </rPr>
      <t>Moduł: Historia kobiet (do wyboru na 1 lub 2 roku )</t>
    </r>
  </si>
  <si>
    <r>
      <rPr>
        <sz val="10"/>
        <rFont val="Times New Roman"/>
        <family val="1"/>
      </rPr>
      <t>Materiały źródłowe do dziejów kobiet</t>
    </r>
  </si>
  <si>
    <r>
      <rPr>
        <sz val="10"/>
        <rFont val="Times New Roman"/>
        <family val="1"/>
      </rPr>
      <t>Pionierki. Biografie kobiet</t>
    </r>
  </si>
  <si>
    <r>
      <rPr>
        <sz val="10"/>
        <rFont val="Times New Roman"/>
        <family val="1"/>
      </rPr>
      <t>Kobiety w kulturze, sztuce, nauce</t>
    </r>
  </si>
  <si>
    <r>
      <rPr>
        <sz val="10"/>
        <rFont val="Times New Roman"/>
        <family val="1"/>
      </rPr>
      <t>Historia kobiet: popularyzacja i edukacja</t>
    </r>
  </si>
  <si>
    <t>Prawa kobiet/prawa człowieka i uwarunkowania ich ewolucji</t>
  </si>
  <si>
    <t>Moduł: Historia cyforwa  (do wyboru na 1 lub 2 roku)</t>
  </si>
  <si>
    <t>470-HS2-2ST</t>
  </si>
  <si>
    <t>470-HS2-1JAN,1JRO, 1JNIE, …</t>
  </si>
  <si>
    <t>470-HS2-1WJA, 1WJR, 1WJN, ...</t>
  </si>
  <si>
    <t>470-HS2-2DH</t>
  </si>
  <si>
    <t>470-HS2-2NSWH</t>
  </si>
  <si>
    <t>470-HS2-C451C45</t>
  </si>
  <si>
    <t>470-HS2-1MH</t>
  </si>
  <si>
    <t>470-HS2-1TIKA</t>
  </si>
  <si>
    <t>470-HS2-1OPWI</t>
  </si>
  <si>
    <t>470-HS2-1ZTP</t>
  </si>
  <si>
    <t>470-HS2-1PO</t>
  </si>
  <si>
    <t>470-HS2-2SOPO</t>
  </si>
  <si>
    <t>470-HS2-2TW</t>
  </si>
  <si>
    <t>470-HS2-1DP</t>
  </si>
  <si>
    <t>470-HS2-1PPO</t>
  </si>
  <si>
    <t>470-HS2-1WDP</t>
  </si>
  <si>
    <t>470-HS2-1PR</t>
  </si>
  <si>
    <t>470-HS2-2PS</t>
  </si>
  <si>
    <t>470-HS2-1WKI</t>
  </si>
  <si>
    <t>470-HS2-1TK</t>
  </si>
  <si>
    <t>470-HS2-1PPP</t>
  </si>
  <si>
    <t>470-HS2-1PD</t>
  </si>
  <si>
    <t>470-HS2-2EG</t>
  </si>
  <si>
    <t>470-HS2-1DH1</t>
  </si>
  <si>
    <t>470-HS2-2DH2</t>
  </si>
  <si>
    <t>470-HS2-2DH3</t>
  </si>
  <si>
    <t>470-HS2-1L1</t>
  </si>
  <si>
    <t>470-HS2-2L2</t>
  </si>
  <si>
    <t>470-HS2-2L3</t>
  </si>
  <si>
    <t>470-HS2-2ZTP1</t>
  </si>
  <si>
    <t>470-HS2-2ZTP2</t>
  </si>
  <si>
    <t>470-HS2-1TIW</t>
  </si>
  <si>
    <t>470-HS2-1BHP</t>
  </si>
  <si>
    <t>470-HS2-1WM1</t>
  </si>
  <si>
    <t>470-HS2-1WM2</t>
  </si>
  <si>
    <t>470-HS2-1KM1</t>
  </si>
  <si>
    <t>470-HS2-1KM2</t>
  </si>
  <si>
    <t>470-HS2-1ZM1</t>
  </si>
  <si>
    <t>470-HS2-1ZM2</t>
  </si>
  <si>
    <t>470-HS2-1PM1</t>
  </si>
  <si>
    <t>470-HS2-1PM2</t>
  </si>
  <si>
    <t>470-HS2-1PM3</t>
  </si>
  <si>
    <t>470-HS2-1PM4</t>
  </si>
  <si>
    <t>470-HS2-1PM5</t>
  </si>
  <si>
    <t>470-HS2-1PM6</t>
  </si>
  <si>
    <t>470-HS2-1PM7</t>
  </si>
  <si>
    <t>470-HS2-2PF1</t>
  </si>
  <si>
    <t>470-HS2-2PF2</t>
  </si>
  <si>
    <t>470-HS2-1SM1</t>
  </si>
  <si>
    <t>470-HS2-1SM2</t>
  </si>
  <si>
    <t>470-HS2-2SM3</t>
  </si>
  <si>
    <t>470-HS2-2SM4</t>
  </si>
  <si>
    <t>Grupa Zajęć_ 10 Moduł 2 Historia wojskowa</t>
  </si>
  <si>
    <t>Moduł: Kultura i społeczeństwo (do wyboru na 1 lub 2 roku )</t>
  </si>
  <si>
    <t>Grupa Zajęć_ 11 Moduł 3: Kultura i społeczeństwo</t>
  </si>
  <si>
    <t>Grupa Zajęć_ 12 Moduł 4: Historia kobiet</t>
  </si>
  <si>
    <t>Upowszechnianie historii w publikacjach o dziejach kobiet</t>
  </si>
  <si>
    <t>470-HS2-1WBH</t>
  </si>
  <si>
    <t>470-HS2-1NPWH</t>
  </si>
  <si>
    <t xml:space="preserve">Zajęcia terenowe kierunkowe </t>
  </si>
  <si>
    <t>Grupa Zajęć_ 9 Moduł 1 Historia cyfrowa</t>
  </si>
  <si>
    <t>470-HS2-WDHC</t>
  </si>
  <si>
    <t>470-HS2-GIS</t>
  </si>
  <si>
    <t>470-HS2-WHC</t>
  </si>
  <si>
    <t>470-HS2-AT</t>
  </si>
  <si>
    <t>470-HS2-HCPP</t>
  </si>
  <si>
    <t>470-HS2-HCM</t>
  </si>
  <si>
    <t>470-HS2-HSW</t>
  </si>
  <si>
    <t>470-HS2-WBHW</t>
  </si>
  <si>
    <t>470-HS2-JTW</t>
  </si>
  <si>
    <t>470-HS2-MAZ</t>
  </si>
  <si>
    <t>470-HS2-TKZ</t>
  </si>
  <si>
    <t>470-HS2-ZTR</t>
  </si>
  <si>
    <t>470-HS2-WHS</t>
  </si>
  <si>
    <t>470-HS2-AH</t>
  </si>
  <si>
    <t>470-HS2-KIS</t>
  </si>
  <si>
    <t>470-HS2-RGD</t>
  </si>
  <si>
    <t>470-HS2-PPS</t>
  </si>
  <si>
    <t>470-HS2-HIN</t>
  </si>
  <si>
    <t>470-HS2-UHP</t>
  </si>
  <si>
    <t>470-HS2-MZDK</t>
  </si>
  <si>
    <t>470-HS2-PBK</t>
  </si>
  <si>
    <t>470-HS2-KWK</t>
  </si>
  <si>
    <t>470-HS2-HKP</t>
  </si>
  <si>
    <t>470-HS2-PKPC</t>
  </si>
  <si>
    <t>LICZBA GODZIN RAZEM</t>
  </si>
  <si>
    <t>PUNKTY ECTS</t>
  </si>
  <si>
    <t>119</t>
  </si>
  <si>
    <t>110</t>
  </si>
  <si>
    <t>Ćwicz./Kon./Lab./Lek./Sem./Z.ter.</t>
  </si>
  <si>
    <t>Profil studiów: ogólnoakademicki; Forma studiów: stacjonarne</t>
  </si>
  <si>
    <t>Historia sztuki wojennej</t>
  </si>
  <si>
    <t>Warsztat badań historyka wojskowości</t>
  </si>
  <si>
    <t>Język i terminologia wojskowa</t>
  </si>
  <si>
    <t>Metody analizy źródeł  historyczno-wojskowych</t>
  </si>
  <si>
    <t>Typologia konfliktów zbrojnych</t>
  </si>
  <si>
    <t>Zajęcia terenowe</t>
  </si>
  <si>
    <t>Wprowadzenie do historii społecznej</t>
  </si>
  <si>
    <t>Antropologia historyczna</t>
  </si>
  <si>
    <t>Klimat i społeczeństwo</t>
  </si>
  <si>
    <t>Rodzina i gospodarstwo domowe</t>
  </si>
  <si>
    <t>Prawo prywatne w praktyce społecznej</t>
  </si>
  <si>
    <t>Historia i narracja</t>
  </si>
  <si>
    <t>Materiały źródłowe do dziejów kobiet</t>
  </si>
  <si>
    <t>Pionierki. Biografie kobiet</t>
  </si>
  <si>
    <t>Kobiety w kulturze, sztuce, nauce</t>
  </si>
  <si>
    <t>Historia kobiet: popularyzacja i edukacja</t>
  </si>
  <si>
    <t>Moduły  tematyczne do wyboru (2 z 4)  - realizują jeden w każdym roku studenci, którzy nie wybierają ścieżki kształcenia pedagogicznego                 (1 z 4 ) realizują studenci, którzy wybierają ściezkę kształcenia pedagogicznego</t>
  </si>
  <si>
    <t>Przykładowe przedmioty: Historia gospodarcza, Historia kultury materialnej, Historia religii, Historia dyplomacji, Historia wychowania, Historia kartografii, Geografia historyczna,  Historia geopolityki, Pamięć i polityka historyczna, Historia idei, Historia filozofii,  Historia sportu, Historia wiedzy, Historia sztuki,  Ruchy społeczne i polityczne XX w.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</si>
</sst>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5.5"/>
      <name val="Times New Roman"/>
      <family val="1"/>
    </font>
    <font>
      <b/>
      <sz val="7.5"/>
      <name val="Times New Roman"/>
      <family val="1"/>
    </font>
    <font>
      <sz val="6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7.5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7.5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6F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8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49" fontId="79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65" xfId="0" applyFont="1" applyFill="1" applyBorder="1" applyAlignment="1" applyProtection="1">
      <alignment vertical="center"/>
      <protection locked="0"/>
    </xf>
    <xf numFmtId="0" fontId="79" fillId="33" borderId="25" xfId="0" applyFont="1" applyFill="1" applyBorder="1" applyAlignment="1" applyProtection="1" quotePrefix="1">
      <alignment horizontal="center" vertical="center"/>
      <protection locked="0"/>
    </xf>
    <xf numFmtId="0" fontId="79" fillId="33" borderId="27" xfId="0" applyFont="1" applyFill="1" applyBorder="1" applyAlignment="1" applyProtection="1" quotePrefix="1">
      <alignment horizontal="center" vertical="center"/>
      <protection locked="0"/>
    </xf>
    <xf numFmtId="49" fontId="79" fillId="33" borderId="0" xfId="0" applyNumberFormat="1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81" fillId="33" borderId="0" xfId="0" applyFont="1" applyFill="1" applyAlignment="1" applyProtection="1">
      <alignment vertical="center"/>
      <protection locked="0"/>
    </xf>
    <xf numFmtId="1" fontId="8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8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81" fillId="33" borderId="0" xfId="0" applyFont="1" applyFill="1" applyBorder="1" applyAlignment="1" applyProtection="1">
      <alignment vertical="center"/>
      <protection locked="0"/>
    </xf>
    <xf numFmtId="0" fontId="8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 wrapText="1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1" fontId="84" fillId="0" borderId="67" xfId="0" applyNumberFormat="1" applyFont="1" applyFill="1" applyBorder="1" applyAlignment="1">
      <alignment horizontal="center" vertical="top" shrinkToFit="1"/>
    </xf>
    <xf numFmtId="1" fontId="84" fillId="0" borderId="67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/>
    </xf>
    <xf numFmtId="0" fontId="17" fillId="0" borderId="67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left" textRotation="90" wrapText="1"/>
    </xf>
    <xf numFmtId="0" fontId="0" fillId="0" borderId="67" xfId="0" applyFill="1" applyBorder="1" applyAlignment="1">
      <alignment horizontal="left" textRotation="90" wrapText="1"/>
    </xf>
    <xf numFmtId="0" fontId="23" fillId="0" borderId="67" xfId="0" applyFont="1" applyFill="1" applyBorder="1" applyAlignment="1">
      <alignment horizontal="left" textRotation="90" wrapText="1"/>
    </xf>
    <xf numFmtId="1" fontId="84" fillId="0" borderId="67" xfId="0" applyNumberFormat="1" applyFont="1" applyFill="1" applyBorder="1" applyAlignment="1">
      <alignment horizontal="left" vertical="top" shrinkToFit="1"/>
    </xf>
    <xf numFmtId="1" fontId="84" fillId="0" borderId="67" xfId="0" applyNumberFormat="1" applyFont="1" applyFill="1" applyBorder="1" applyAlignment="1">
      <alignment horizontal="right" vertical="top" indent="1" shrinkToFit="1"/>
    </xf>
    <xf numFmtId="0" fontId="23" fillId="0" borderId="68" xfId="0" applyFont="1" applyFill="1" applyBorder="1" applyAlignment="1">
      <alignment horizontal="left" vertical="center" wrapText="1" indent="6"/>
    </xf>
    <xf numFmtId="0" fontId="0" fillId="0" borderId="0" xfId="0" applyFont="1" applyFill="1" applyBorder="1" applyAlignment="1">
      <alignment horizontal="left" vertical="top"/>
    </xf>
    <xf numFmtId="1" fontId="85" fillId="0" borderId="67" xfId="0" applyNumberFormat="1" applyFont="1" applyFill="1" applyBorder="1" applyAlignment="1">
      <alignment horizontal="center" vertical="top" shrinkToFit="1"/>
    </xf>
    <xf numFmtId="0" fontId="0" fillId="0" borderId="67" xfId="0" applyFont="1" applyFill="1" applyBorder="1" applyAlignment="1">
      <alignment horizontal="left" vertical="center" wrapText="1"/>
    </xf>
    <xf numFmtId="1" fontId="86" fillId="0" borderId="67" xfId="0" applyNumberFormat="1" applyFont="1" applyFill="1" applyBorder="1" applyAlignment="1">
      <alignment horizontal="center" vertical="top" shrinkToFit="1"/>
    </xf>
    <xf numFmtId="1" fontId="85" fillId="35" borderId="67" xfId="0" applyNumberFormat="1" applyFont="1" applyFill="1" applyBorder="1" applyAlignment="1">
      <alignment horizontal="right" vertical="top" indent="1" shrinkToFit="1"/>
    </xf>
    <xf numFmtId="0" fontId="0" fillId="35" borderId="67" xfId="0" applyFont="1" applyFill="1" applyBorder="1" applyAlignment="1">
      <alignment horizontal="left" vertical="center" wrapText="1"/>
    </xf>
    <xf numFmtId="1" fontId="85" fillId="35" borderId="67" xfId="0" applyNumberFormat="1" applyFont="1" applyFill="1" applyBorder="1" applyAlignment="1">
      <alignment horizontal="center" vertical="top" shrinkToFit="1"/>
    </xf>
    <xf numFmtId="1" fontId="85" fillId="35" borderId="67" xfId="0" applyNumberFormat="1" applyFont="1" applyFill="1" applyBorder="1" applyAlignment="1">
      <alignment horizontal="left" vertical="top" indent="1" shrinkToFit="1"/>
    </xf>
    <xf numFmtId="0" fontId="25" fillId="0" borderId="68" xfId="0" applyFont="1" applyFill="1" applyBorder="1" applyAlignment="1">
      <alignment horizontal="left" vertical="top" wrapText="1"/>
    </xf>
    <xf numFmtId="0" fontId="25" fillId="0" borderId="69" xfId="0" applyFont="1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 vertical="top" wrapText="1"/>
    </xf>
    <xf numFmtId="1" fontId="86" fillId="0" borderId="67" xfId="0" applyNumberFormat="1" applyFont="1" applyFill="1" applyBorder="1" applyAlignment="1">
      <alignment horizontal="right" vertical="top" indent="1" shrinkToFit="1"/>
    </xf>
    <xf numFmtId="1" fontId="86" fillId="0" borderId="67" xfId="0" applyNumberFormat="1" applyFont="1" applyFill="1" applyBorder="1" applyAlignment="1">
      <alignment horizontal="left" vertical="top" indent="1" shrinkToFit="1"/>
    </xf>
    <xf numFmtId="0" fontId="25" fillId="0" borderId="68" xfId="0" applyFont="1" applyFill="1" applyBorder="1" applyAlignment="1">
      <alignment horizontal="center" vertical="top" wrapText="1"/>
    </xf>
    <xf numFmtId="1" fontId="85" fillId="0" borderId="67" xfId="0" applyNumberFormat="1" applyFont="1" applyFill="1" applyBorder="1" applyAlignment="1">
      <alignment horizontal="left" vertical="top" indent="1" shrinkToFit="1"/>
    </xf>
    <xf numFmtId="1" fontId="85" fillId="0" borderId="67" xfId="0" applyNumberFormat="1" applyFont="1" applyFill="1" applyBorder="1" applyAlignment="1">
      <alignment horizontal="right" vertical="top" indent="1" shrinkToFit="1"/>
    </xf>
    <xf numFmtId="1" fontId="85" fillId="0" borderId="67" xfId="0" applyNumberFormat="1" applyFont="1" applyFill="1" applyBorder="1" applyAlignment="1">
      <alignment horizontal="right" vertical="center" indent="1" shrinkToFit="1"/>
    </xf>
    <xf numFmtId="0" fontId="0" fillId="0" borderId="71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center" vertical="top" shrinkToFit="1"/>
    </xf>
    <xf numFmtId="0" fontId="25" fillId="0" borderId="72" xfId="0" applyFont="1" applyFill="1" applyBorder="1" applyAlignment="1">
      <alignment horizontal="left" vertical="top" wrapText="1"/>
    </xf>
    <xf numFmtId="0" fontId="25" fillId="0" borderId="73" xfId="0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left" vertical="top" wrapText="1"/>
    </xf>
    <xf numFmtId="0" fontId="25" fillId="0" borderId="76" xfId="0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25" fillId="0" borderId="40" xfId="0" applyFont="1" applyFill="1" applyBorder="1" applyAlignment="1">
      <alignment vertical="top" wrapText="1"/>
    </xf>
    <xf numFmtId="0" fontId="25" fillId="0" borderId="41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0" fontId="87" fillId="33" borderId="79" xfId="0" applyFont="1" applyFill="1" applyBorder="1" applyAlignment="1" applyProtection="1">
      <alignment horizontal="center" vertical="center" shrinkToFit="1"/>
      <protection locked="0"/>
    </xf>
    <xf numFmtId="0" fontId="87" fillId="33" borderId="32" xfId="0" applyFont="1" applyFill="1" applyBorder="1" applyAlignment="1" applyProtection="1">
      <alignment horizontal="center" vertical="center" shrinkToFit="1"/>
      <protection locked="0"/>
    </xf>
    <xf numFmtId="0" fontId="87" fillId="33" borderId="18" xfId="0" applyFont="1" applyFill="1" applyBorder="1" applyAlignment="1" applyProtection="1">
      <alignment horizontal="left" vertical="center" shrinkToFit="1"/>
      <protection locked="0"/>
    </xf>
    <xf numFmtId="0" fontId="25" fillId="0" borderId="18" xfId="0" applyFont="1" applyFill="1" applyBorder="1" applyAlignment="1">
      <alignment horizontal="left" vertical="top" wrapText="1"/>
    </xf>
    <xf numFmtId="0" fontId="25" fillId="0" borderId="80" xfId="0" applyFont="1" applyFill="1" applyBorder="1" applyAlignment="1">
      <alignment horizontal="left" vertical="top" wrapText="1"/>
    </xf>
    <xf numFmtId="0" fontId="25" fillId="0" borderId="8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Font="1" applyFill="1" applyBorder="1" applyAlignment="1" applyProtection="1">
      <alignment horizontal="left" vertical="center" shrinkToFit="1"/>
      <protection locked="0"/>
    </xf>
    <xf numFmtId="0" fontId="12" fillId="33" borderId="34" xfId="0" applyFont="1" applyFill="1" applyBorder="1" applyAlignment="1" applyProtection="1">
      <alignment horizontal="left" vertical="center" shrinkToFit="1"/>
      <protection locked="0"/>
    </xf>
    <xf numFmtId="0" fontId="12" fillId="33" borderId="50" xfId="0" applyFont="1" applyFill="1" applyBorder="1" applyAlignment="1" applyProtection="1">
      <alignment horizontal="left" vertical="center" shrinkToFit="1"/>
      <protection locked="0"/>
    </xf>
    <xf numFmtId="0" fontId="12" fillId="33" borderId="19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>
      <alignment horizontal="left" vertical="center"/>
    </xf>
    <xf numFmtId="0" fontId="11" fillId="33" borderId="62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79" fillId="0" borderId="15" xfId="0" applyFont="1" applyFill="1" applyBorder="1" applyAlignment="1" applyProtection="1">
      <alignment horizontal="center" vertical="center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88" fillId="0" borderId="82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83" xfId="0" applyFont="1" applyBorder="1" applyAlignment="1">
      <alignment horizontal="center" vertical="center" wrapText="1"/>
    </xf>
    <xf numFmtId="0" fontId="88" fillId="0" borderId="85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86" xfId="0" applyFont="1" applyBorder="1" applyAlignment="1">
      <alignment horizontal="center" vertical="center" wrapText="1"/>
    </xf>
    <xf numFmtId="0" fontId="11" fillId="33" borderId="85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84" xfId="0" applyFont="1" applyFill="1" applyBorder="1" applyAlignment="1">
      <alignment vertical="center"/>
    </xf>
    <xf numFmtId="1" fontId="79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5" xfId="0" applyFont="1" applyFill="1" applyBorder="1" applyAlignment="1">
      <alignment horizontal="justify" vertical="center" wrapText="1"/>
    </xf>
    <xf numFmtId="0" fontId="79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12" fillId="33" borderId="82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3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right" vertical="center"/>
      <protection locked="0"/>
    </xf>
    <xf numFmtId="0" fontId="80" fillId="33" borderId="86" xfId="0" applyFont="1" applyFill="1" applyBorder="1" applyAlignment="1" applyProtection="1">
      <alignment horizontal="right" vertical="center"/>
      <protection locked="0"/>
    </xf>
    <xf numFmtId="0" fontId="11" fillId="33" borderId="8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4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4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79" fillId="0" borderId="75" xfId="0" applyFont="1" applyFill="1" applyBorder="1" applyAlignment="1" applyProtection="1">
      <alignment horizontal="justify" vertical="center" wrapText="1"/>
      <protection locked="0"/>
    </xf>
    <xf numFmtId="0" fontId="79" fillId="0" borderId="64" xfId="0" applyFont="1" applyFill="1" applyBorder="1" applyAlignment="1" applyProtection="1">
      <alignment horizontal="justify" vertical="center" wrapText="1"/>
      <protection locked="0"/>
    </xf>
    <xf numFmtId="0" fontId="79" fillId="0" borderId="87" xfId="0" applyFont="1" applyFill="1" applyBorder="1" applyAlignment="1" applyProtection="1">
      <alignment horizontal="justify" vertical="center" wrapText="1"/>
      <protection locked="0"/>
    </xf>
    <xf numFmtId="0" fontId="79" fillId="0" borderId="88" xfId="0" applyFont="1" applyFill="1" applyBorder="1" applyAlignment="1" applyProtection="1">
      <alignment horizontal="justify" vertical="center" wrapText="1"/>
      <protection locked="0"/>
    </xf>
    <xf numFmtId="0" fontId="79" fillId="0" borderId="16" xfId="0" applyFont="1" applyFill="1" applyBorder="1" applyAlignment="1" applyProtection="1">
      <alignment horizontal="justify" vertical="center" wrapText="1"/>
      <protection locked="0"/>
    </xf>
    <xf numFmtId="0" fontId="79" fillId="0" borderId="89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left" vertical="center" wrapText="1"/>
      <protection locked="0"/>
    </xf>
    <xf numFmtId="0" fontId="79" fillId="0" borderId="15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2" fillId="33" borderId="43" xfId="0" applyFont="1" applyFill="1" applyBorder="1" applyAlignment="1" applyProtection="1">
      <alignment horizontal="left" vertical="center" wrapText="1" shrinkToFit="1"/>
      <protection locked="0"/>
    </xf>
    <xf numFmtId="0" fontId="12" fillId="33" borderId="90" xfId="0" applyFont="1" applyFill="1" applyBorder="1" applyAlignment="1" applyProtection="1">
      <alignment horizontal="left" vertical="center" wrapText="1" shrinkToFit="1"/>
      <protection locked="0"/>
    </xf>
    <xf numFmtId="0" fontId="12" fillId="33" borderId="11" xfId="0" applyFont="1" applyFill="1" applyBorder="1" applyAlignment="1" applyProtection="1">
      <alignment horizontal="left" vertical="center" wrapText="1" shrinkToFit="1"/>
      <protection locked="0"/>
    </xf>
    <xf numFmtId="0" fontId="0" fillId="0" borderId="91" xfId="0" applyFill="1" applyBorder="1" applyAlignment="1">
      <alignment horizontal="left" vertical="top" wrapText="1"/>
    </xf>
    <xf numFmtId="0" fontId="0" fillId="0" borderId="92" xfId="0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left" vertical="center" wrapText="1"/>
    </xf>
    <xf numFmtId="0" fontId="23" fillId="0" borderId="70" xfId="0" applyFont="1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right" vertical="top" indent="1" shrinkToFit="1"/>
    </xf>
    <xf numFmtId="1" fontId="85" fillId="0" borderId="70" xfId="0" applyNumberFormat="1" applyFont="1" applyFill="1" applyBorder="1" applyAlignment="1">
      <alignment horizontal="right" vertical="top" indent="1" shrinkToFi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right" vertical="center" indent="1" shrinkToFit="1"/>
    </xf>
    <xf numFmtId="1" fontId="85" fillId="0" borderId="70" xfId="0" applyNumberFormat="1" applyFont="1" applyFill="1" applyBorder="1" applyAlignment="1">
      <alignment horizontal="right" vertical="center" indent="1" shrinkToFit="1"/>
    </xf>
    <xf numFmtId="0" fontId="0" fillId="0" borderId="72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left" vertical="top" wrapText="1"/>
    </xf>
    <xf numFmtId="0" fontId="25" fillId="0" borderId="69" xfId="0" applyFont="1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 vertical="top" wrapText="1"/>
    </xf>
    <xf numFmtId="1" fontId="85" fillId="0" borderId="68" xfId="0" applyNumberFormat="1" applyFont="1" applyFill="1" applyBorder="1" applyAlignment="1">
      <alignment horizontal="center" vertical="top" shrinkToFit="1"/>
    </xf>
    <xf numFmtId="1" fontId="85" fillId="0" borderId="70" xfId="0" applyNumberFormat="1" applyFont="1" applyFill="1" applyBorder="1" applyAlignment="1">
      <alignment horizontal="center" vertical="top" shrinkToFit="1"/>
    </xf>
    <xf numFmtId="0" fontId="24" fillId="0" borderId="0" xfId="0" applyFont="1" applyFill="1" applyBorder="1" applyAlignment="1">
      <alignment horizontal="left" vertical="top" wrapText="1" indent="26"/>
    </xf>
    <xf numFmtId="1" fontId="85" fillId="0" borderId="68" xfId="0" applyNumberFormat="1" applyFont="1" applyFill="1" applyBorder="1" applyAlignment="1">
      <alignment horizontal="left" vertical="top" indent="1" shrinkToFit="1"/>
    </xf>
    <xf numFmtId="1" fontId="85" fillId="0" borderId="70" xfId="0" applyNumberFormat="1" applyFont="1" applyFill="1" applyBorder="1" applyAlignment="1">
      <alignment horizontal="left" vertical="top" indent="1" shrinkToFit="1"/>
    </xf>
    <xf numFmtId="0" fontId="24" fillId="0" borderId="0" xfId="0" applyFont="1" applyFill="1" applyBorder="1" applyAlignment="1">
      <alignment horizontal="left" vertical="top" wrapText="1" indent="24"/>
    </xf>
    <xf numFmtId="0" fontId="24" fillId="0" borderId="0" xfId="0" applyFont="1" applyFill="1" applyBorder="1" applyAlignment="1">
      <alignment horizontal="left" vertical="top" wrapText="1" indent="24"/>
    </xf>
    <xf numFmtId="0" fontId="24" fillId="0" borderId="0" xfId="0" applyFont="1" applyFill="1" applyBorder="1" applyAlignment="1">
      <alignment horizontal="left" vertical="top" wrapText="1" indent="25"/>
    </xf>
    <xf numFmtId="0" fontId="25" fillId="0" borderId="92" xfId="0" applyFont="1" applyFill="1" applyBorder="1" applyAlignment="1">
      <alignment horizontal="left" vertical="top" wrapText="1"/>
    </xf>
    <xf numFmtId="0" fontId="90" fillId="0" borderId="68" xfId="0" applyFont="1" applyFill="1" applyBorder="1" applyAlignment="1">
      <alignment horizontal="center" vertical="top" wrapText="1"/>
    </xf>
    <xf numFmtId="0" fontId="24" fillId="0" borderId="94" xfId="0" applyFont="1" applyFill="1" applyBorder="1" applyAlignment="1">
      <alignment horizontal="center" vertical="top" wrapText="1"/>
    </xf>
    <xf numFmtId="0" fontId="24" fillId="0" borderId="69" xfId="0" applyFont="1" applyFill="1" applyBorder="1" applyAlignment="1">
      <alignment horizontal="center" vertical="top" wrapText="1"/>
    </xf>
    <xf numFmtId="0" fontId="17" fillId="0" borderId="68" xfId="0" applyFont="1" applyFill="1" applyBorder="1" applyAlignment="1">
      <alignment horizontal="left" vertical="center" wrapText="1" indent="4"/>
    </xf>
    <xf numFmtId="0" fontId="17" fillId="0" borderId="70" xfId="0" applyFont="1" applyFill="1" applyBorder="1" applyAlignment="1">
      <alignment horizontal="left" vertical="center" wrapText="1" indent="4"/>
    </xf>
    <xf numFmtId="0" fontId="17" fillId="0" borderId="68" xfId="0" applyFont="1" applyFill="1" applyBorder="1" applyAlignment="1">
      <alignment horizontal="center" vertical="top" wrapText="1"/>
    </xf>
    <xf numFmtId="0" fontId="17" fillId="0" borderId="69" xfId="0" applyFont="1" applyFill="1" applyBorder="1" applyAlignment="1">
      <alignment horizontal="center" vertical="top" wrapText="1"/>
    </xf>
    <xf numFmtId="0" fontId="17" fillId="0" borderId="70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left" textRotation="90" wrapText="1"/>
    </xf>
    <xf numFmtId="0" fontId="20" fillId="0" borderId="70" xfId="0" applyFont="1" applyFill="1" applyBorder="1" applyAlignment="1">
      <alignment horizontal="left" textRotation="90" wrapText="1"/>
    </xf>
    <xf numFmtId="0" fontId="0" fillId="0" borderId="68" xfId="0" applyFill="1" applyBorder="1" applyAlignment="1">
      <alignment horizontal="left" textRotation="90" wrapText="1"/>
    </xf>
    <xf numFmtId="0" fontId="0" fillId="0" borderId="70" xfId="0" applyFill="1" applyBorder="1" applyAlignment="1">
      <alignment horizontal="left" textRotation="90" wrapText="1"/>
    </xf>
    <xf numFmtId="1" fontId="84" fillId="0" borderId="68" xfId="0" applyNumberFormat="1" applyFont="1" applyFill="1" applyBorder="1" applyAlignment="1">
      <alignment horizontal="center" vertical="top" shrinkToFit="1"/>
    </xf>
    <xf numFmtId="1" fontId="84" fillId="0" borderId="70" xfId="0" applyNumberFormat="1" applyFont="1" applyFill="1" applyBorder="1" applyAlignment="1">
      <alignment horizontal="center" vertical="top" shrinkToFit="1"/>
    </xf>
    <xf numFmtId="1" fontId="84" fillId="0" borderId="69" xfId="0" applyNumberFormat="1" applyFont="1" applyFill="1" applyBorder="1" applyAlignment="1">
      <alignment horizontal="center" vertical="top" shrinkToFit="1"/>
    </xf>
    <xf numFmtId="1" fontId="84" fillId="0" borderId="68" xfId="0" applyNumberFormat="1" applyFont="1" applyFill="1" applyBorder="1" applyAlignment="1">
      <alignment horizontal="left" vertical="top" shrinkToFit="1"/>
    </xf>
    <xf numFmtId="1" fontId="84" fillId="0" borderId="70" xfId="0" applyNumberFormat="1" applyFont="1" applyFill="1" applyBorder="1" applyAlignment="1">
      <alignment horizontal="left" vertical="top" shrinkToFit="1"/>
    </xf>
    <xf numFmtId="1" fontId="84" fillId="0" borderId="68" xfId="0" applyNumberFormat="1" applyFont="1" applyFill="1" applyBorder="1" applyAlignment="1">
      <alignment horizontal="left" vertical="top" indent="1" shrinkToFit="1"/>
    </xf>
    <xf numFmtId="1" fontId="84" fillId="0" borderId="7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 indent="5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>
      <alignment horizontal="left" vertical="center" shrinkToFit="1"/>
    </xf>
    <xf numFmtId="49" fontId="11" fillId="34" borderId="63" xfId="0" applyNumberFormat="1" applyFont="1" applyFill="1" applyBorder="1" applyAlignment="1" applyProtection="1">
      <alignment horizontal="center" vertical="center"/>
      <protection locked="0"/>
    </xf>
    <xf numFmtId="49" fontId="12" fillId="33" borderId="2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57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96" xfId="0" applyFont="1" applyFill="1" applyBorder="1" applyAlignment="1" applyProtection="1">
      <alignment horizontal="center" textRotation="90" wrapText="1"/>
      <protection locked="0"/>
    </xf>
    <xf numFmtId="0" fontId="12" fillId="33" borderId="10" xfId="0" applyFont="1" applyFill="1" applyBorder="1" applyAlignment="1" applyProtection="1">
      <alignment horizontal="center" textRotation="90" wrapText="1"/>
      <protection locked="0"/>
    </xf>
    <xf numFmtId="0" fontId="11" fillId="33" borderId="63" xfId="0" applyFont="1" applyFill="1" applyBorder="1" applyAlignment="1" applyProtection="1">
      <alignment horizontal="left" vertical="center" wrapText="1" shrinkToFit="1"/>
      <protection locked="0"/>
    </xf>
    <xf numFmtId="0" fontId="11" fillId="33" borderId="24" xfId="0" applyFont="1" applyFill="1" applyBorder="1" applyAlignment="1" applyProtection="1">
      <alignment horizontal="left" vertical="center" wrapText="1" shrinkToFit="1"/>
      <protection locked="0"/>
    </xf>
    <xf numFmtId="0" fontId="12" fillId="33" borderId="18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>
      <alignment horizontal="left" vertical="top" wrapText="1"/>
    </xf>
    <xf numFmtId="0" fontId="12" fillId="0" borderId="68" xfId="0" applyFont="1" applyFill="1" applyBorder="1" applyAlignment="1">
      <alignment horizontal="left" vertical="top" wrapText="1"/>
    </xf>
    <xf numFmtId="0" fontId="12" fillId="0" borderId="72" xfId="0" applyFont="1" applyFill="1" applyBorder="1" applyAlignment="1">
      <alignment horizontal="left" vertical="top" wrapText="1"/>
    </xf>
    <xf numFmtId="0" fontId="12" fillId="0" borderId="75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11" fillId="33" borderId="82" xfId="0" applyFont="1" applyFill="1" applyBorder="1" applyAlignment="1" applyProtection="1">
      <alignment horizontal="left" vertical="center" wrapText="1" shrinkToFit="1"/>
      <protection locked="0"/>
    </xf>
    <xf numFmtId="0" fontId="11" fillId="33" borderId="4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0</xdr:row>
      <xdr:rowOff>9525</xdr:rowOff>
    </xdr:from>
    <xdr:ext cx="9525" cy="609600"/>
    <xdr:sp>
      <xdr:nvSpPr>
        <xdr:cNvPr id="1" name="Shape 9"/>
        <xdr:cNvSpPr>
          <a:spLocks/>
        </xdr:cNvSpPr>
      </xdr:nvSpPr>
      <xdr:spPr>
        <a:xfrm>
          <a:off x="11506200" y="9525"/>
          <a:ext cx="9525" cy="609600"/>
        </a:xfrm>
        <a:custGeom>
          <a:pathLst>
            <a:path h="614680" w="9525">
              <a:moveTo>
                <a:pt x="9144" y="614172"/>
              </a:moveTo>
              <a:lnTo>
                <a:pt x="0" y="614172"/>
              </a:lnTo>
              <a:lnTo>
                <a:pt x="0" y="0"/>
              </a:lnTo>
              <a:lnTo>
                <a:pt x="9144" y="0"/>
              </a:lnTo>
              <a:lnTo>
                <a:pt x="9144" y="61417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11.37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11.375" style="2" customWidth="1"/>
    <col min="30" max="30" width="13.00390625" style="2" customWidth="1"/>
    <col min="31" max="31" width="6.00390625" style="2" customWidth="1"/>
    <col min="32" max="16384" width="11.375" style="2" customWidth="1"/>
  </cols>
  <sheetData>
    <row r="1" spans="1:9" ht="15.75">
      <c r="A1" s="268" t="s">
        <v>42</v>
      </c>
      <c r="B1" s="269"/>
      <c r="C1" s="269"/>
      <c r="D1" s="269"/>
      <c r="E1" s="269"/>
      <c r="F1" s="269"/>
      <c r="G1" s="269"/>
      <c r="H1" s="269"/>
      <c r="I1" s="269"/>
    </row>
    <row r="2" spans="1:27" ht="19.5" customHeight="1" thickBot="1">
      <c r="A2" s="251" t="s">
        <v>20</v>
      </c>
      <c r="B2" s="252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70" t="s">
        <v>3</v>
      </c>
      <c r="H3" s="271"/>
      <c r="I3" s="271"/>
      <c r="J3" s="271"/>
      <c r="K3" s="271"/>
      <c r="L3" s="271"/>
      <c r="M3" s="271"/>
      <c r="N3" s="272"/>
      <c r="O3" s="262" t="s">
        <v>0</v>
      </c>
      <c r="P3" s="263"/>
      <c r="Q3" s="263"/>
      <c r="R3" s="263"/>
      <c r="S3" s="262" t="s">
        <v>1</v>
      </c>
      <c r="T3" s="263"/>
      <c r="U3" s="263"/>
      <c r="V3" s="263"/>
      <c r="W3" s="262" t="s">
        <v>2</v>
      </c>
      <c r="X3" s="263"/>
      <c r="Y3" s="263"/>
      <c r="Z3" s="263"/>
      <c r="AA3" s="253" t="s">
        <v>55</v>
      </c>
      <c r="AB3" s="254"/>
      <c r="AC3" s="254"/>
      <c r="AD3" s="254"/>
      <c r="AE3" s="255"/>
    </row>
    <row r="4" spans="6:31" ht="16.5" customHeight="1" thickBot="1" thickTop="1">
      <c r="F4" s="4"/>
      <c r="G4" s="273"/>
      <c r="H4" s="274"/>
      <c r="I4" s="274"/>
      <c r="J4" s="274"/>
      <c r="K4" s="274"/>
      <c r="L4" s="274"/>
      <c r="M4" s="274"/>
      <c r="N4" s="275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62" t="s">
        <v>9</v>
      </c>
      <c r="Z4" s="264"/>
      <c r="AA4" s="256"/>
      <c r="AB4" s="257"/>
      <c r="AC4" s="257"/>
      <c r="AD4" s="257"/>
      <c r="AE4" s="258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41" t="s">
        <v>28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3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49" t="s">
        <v>11</v>
      </c>
      <c r="B13" s="250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41" t="s">
        <v>29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3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49" t="s">
        <v>11</v>
      </c>
      <c r="B20" s="250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35" t="s">
        <v>30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7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49" t="s">
        <v>11</v>
      </c>
      <c r="B27" s="250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41" t="s">
        <v>31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3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78" t="s">
        <v>11</v>
      </c>
      <c r="B34" s="260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41" t="s">
        <v>32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3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59" t="s">
        <v>11</v>
      </c>
      <c r="B41" s="260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41" t="s">
        <v>33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3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49" t="s">
        <v>11</v>
      </c>
      <c r="B48" s="250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44" t="s">
        <v>37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83"/>
    </row>
    <row r="50" spans="1:31" ht="16.5" customHeight="1" thickBot="1">
      <c r="A50" s="244" t="s">
        <v>35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8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61" t="s">
        <v>11</v>
      </c>
      <c r="B56" s="250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41" t="s">
        <v>36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3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61" t="s">
        <v>11</v>
      </c>
      <c r="B63" s="250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35" t="s">
        <v>38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7"/>
    </row>
    <row r="65" spans="1:31" ht="16.5" customHeight="1" thickBot="1">
      <c r="A65" s="238" t="s">
        <v>35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40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61" t="s">
        <v>11</v>
      </c>
      <c r="B71" s="250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41" t="s">
        <v>39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3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59" t="s">
        <v>11</v>
      </c>
      <c r="B78" s="260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35" t="s">
        <v>41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7"/>
    </row>
    <row r="80" spans="1:31" ht="16.5" customHeight="1" thickBot="1">
      <c r="A80" s="238" t="s">
        <v>40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40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44" t="s">
        <v>36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6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49" t="s">
        <v>11</v>
      </c>
      <c r="B93" s="250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41" t="s">
        <v>34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3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79" t="s">
        <v>14</v>
      </c>
      <c r="B96" s="280"/>
      <c r="C96" s="146"/>
      <c r="D96" s="141">
        <f>D13+D20+D27+D34+D41+D48+D56+D63+D71+D78+D86+D93+D95</f>
        <v>0</v>
      </c>
      <c r="E96" s="281">
        <f>E95+E41+E34+E27+E20+E13+E63+E71+E78+E86+E93</f>
        <v>0</v>
      </c>
      <c r="F96" s="282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76" t="s">
        <v>13</v>
      </c>
      <c r="K99" s="276"/>
      <c r="L99" s="276"/>
      <c r="M99" s="276"/>
      <c r="N99" s="277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86" t="s">
        <v>57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8"/>
    </row>
    <row r="102" spans="1:31" ht="16.5" customHeight="1">
      <c r="A102" s="289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1"/>
    </row>
    <row r="103" spans="1:31" ht="16.5" customHeight="1">
      <c r="A103" s="266" t="s">
        <v>47</v>
      </c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</row>
    <row r="104" spans="1:31" ht="14.25" customHeight="1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</row>
    <row r="105" spans="1:31" ht="30.75" customHeight="1">
      <c r="A105" s="266" t="s">
        <v>58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48" t="e">
        <f>(AA96/D96)*100</f>
        <v>#DIV/0!</v>
      </c>
      <c r="AB105" s="248"/>
      <c r="AC105" s="248"/>
      <c r="AD105" s="248"/>
      <c r="AE105" s="248"/>
    </row>
    <row r="106" spans="1:31" ht="28.5" customHeight="1">
      <c r="A106" s="266" t="s">
        <v>48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48" t="e">
        <f>(AB96/D96)*100</f>
        <v>#DIV/0!</v>
      </c>
      <c r="AB106" s="248"/>
      <c r="AC106" s="248"/>
      <c r="AD106" s="248"/>
      <c r="AE106" s="248"/>
    </row>
    <row r="107" spans="1:31" ht="16.5" customHeight="1">
      <c r="A107" s="247" t="s">
        <v>52</v>
      </c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34" t="e">
        <f>AD96*100/D96</f>
        <v>#DIV/0!</v>
      </c>
      <c r="AB107" s="234"/>
      <c r="AC107" s="234"/>
      <c r="AD107" s="234"/>
      <c r="AE107" s="234"/>
    </row>
    <row r="108" spans="1:31" ht="30.75" customHeight="1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34"/>
      <c r="AB108" s="234"/>
      <c r="AC108" s="234"/>
      <c r="AD108" s="234"/>
      <c r="AE108" s="234"/>
    </row>
    <row r="109" spans="1:31" ht="16.5" customHeight="1">
      <c r="A109" s="247" t="s">
        <v>49</v>
      </c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34" t="e">
        <f>AE96/D96*100</f>
        <v>#DIV/0!</v>
      </c>
      <c r="AB109" s="234"/>
      <c r="AC109" s="234"/>
      <c r="AD109" s="234"/>
      <c r="AE109" s="234"/>
    </row>
    <row r="110" spans="1:31" ht="16.5" customHeight="1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34"/>
      <c r="AB110" s="234"/>
      <c r="AC110" s="234"/>
      <c r="AD110" s="234"/>
      <c r="AE110" s="234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11.37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1" customWidth="1"/>
    <col min="6" max="6" width="8.75390625" style="161" customWidth="1"/>
    <col min="7" max="7" width="6.75390625" style="161" customWidth="1"/>
    <col min="8" max="8" width="13.375" style="161" customWidth="1"/>
    <col min="9" max="9" width="7.375" style="161" customWidth="1"/>
    <col min="10" max="24" width="3.75390625" style="165" customWidth="1"/>
    <col min="25" max="25" width="3.75390625" style="93" customWidth="1"/>
    <col min="26" max="27" width="11.375" style="93" customWidth="1"/>
    <col min="28" max="28" width="13.00390625" style="93" customWidth="1"/>
    <col min="29" max="29" width="6.00390625" style="93" customWidth="1"/>
    <col min="30" max="30" width="11.375" style="93" customWidth="1"/>
    <col min="31" max="16384" width="11.375" style="2" customWidth="1"/>
  </cols>
  <sheetData>
    <row r="1" spans="1:7" ht="15.75">
      <c r="A1" s="268" t="s">
        <v>59</v>
      </c>
      <c r="B1" s="269"/>
      <c r="C1" s="269"/>
      <c r="D1" s="269"/>
      <c r="E1" s="269"/>
      <c r="F1" s="269"/>
      <c r="G1" s="269"/>
    </row>
    <row r="2" spans="1:25" ht="19.5" customHeight="1" thickBot="1">
      <c r="A2" s="251" t="s">
        <v>20</v>
      </c>
      <c r="B2" s="252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53" t="s">
        <v>55</v>
      </c>
      <c r="F3" s="254"/>
      <c r="G3" s="254"/>
      <c r="H3" s="254"/>
      <c r="I3" s="255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56"/>
      <c r="F4" s="257"/>
      <c r="G4" s="257"/>
      <c r="H4" s="257"/>
      <c r="I4" s="258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41" t="s">
        <v>28</v>
      </c>
      <c r="B7" s="242"/>
      <c r="C7" s="242"/>
      <c r="D7" s="242"/>
      <c r="E7" s="242"/>
      <c r="F7" s="242"/>
      <c r="G7" s="242"/>
      <c r="H7" s="242"/>
      <c r="I7" s="243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249" t="s">
        <v>11</v>
      </c>
      <c r="B13" s="250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41" t="s">
        <v>29</v>
      </c>
      <c r="B14" s="242"/>
      <c r="C14" s="242"/>
      <c r="D14" s="242"/>
      <c r="E14" s="242"/>
      <c r="F14" s="242"/>
      <c r="G14" s="242"/>
      <c r="H14" s="242"/>
      <c r="I14" s="24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249" t="s">
        <v>11</v>
      </c>
      <c r="B20" s="250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41" t="s">
        <v>30</v>
      </c>
      <c r="B21" s="242"/>
      <c r="C21" s="242"/>
      <c r="D21" s="242"/>
      <c r="E21" s="242"/>
      <c r="F21" s="242"/>
      <c r="G21" s="242"/>
      <c r="H21" s="242"/>
      <c r="I21" s="243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249" t="s">
        <v>11</v>
      </c>
      <c r="B27" s="250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41" t="s">
        <v>31</v>
      </c>
      <c r="B28" s="242"/>
      <c r="C28" s="242"/>
      <c r="D28" s="242"/>
      <c r="E28" s="242"/>
      <c r="F28" s="242"/>
      <c r="G28" s="242"/>
      <c r="H28" s="242"/>
      <c r="I28" s="24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278" t="s">
        <v>11</v>
      </c>
      <c r="B34" s="260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41" t="s">
        <v>32</v>
      </c>
      <c r="B35" s="242"/>
      <c r="C35" s="242"/>
      <c r="D35" s="242"/>
      <c r="E35" s="242"/>
      <c r="F35" s="242"/>
      <c r="G35" s="242"/>
      <c r="H35" s="242"/>
      <c r="I35" s="243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259" t="s">
        <v>11</v>
      </c>
      <c r="B41" s="260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41" t="s">
        <v>33</v>
      </c>
      <c r="B42" s="242"/>
      <c r="C42" s="242"/>
      <c r="D42" s="242"/>
      <c r="E42" s="242"/>
      <c r="F42" s="242"/>
      <c r="G42" s="242"/>
      <c r="H42" s="242"/>
      <c r="I42" s="243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249" t="s">
        <v>11</v>
      </c>
      <c r="B48" s="250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35" t="s">
        <v>37</v>
      </c>
      <c r="B49" s="236"/>
      <c r="C49" s="236"/>
      <c r="D49" s="236"/>
      <c r="E49" s="236"/>
      <c r="F49" s="236"/>
      <c r="G49" s="236"/>
      <c r="H49" s="236"/>
      <c r="I49" s="237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38" t="s">
        <v>35</v>
      </c>
      <c r="B50" s="239"/>
      <c r="C50" s="239"/>
      <c r="D50" s="239"/>
      <c r="E50" s="239"/>
      <c r="F50" s="239"/>
      <c r="G50" s="239"/>
      <c r="H50" s="239"/>
      <c r="I50" s="240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61" t="s">
        <v>11</v>
      </c>
      <c r="B56" s="250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41" t="s">
        <v>36</v>
      </c>
      <c r="B57" s="242"/>
      <c r="C57" s="242"/>
      <c r="D57" s="242"/>
      <c r="E57" s="242"/>
      <c r="F57" s="242"/>
      <c r="G57" s="242"/>
      <c r="H57" s="242"/>
      <c r="I57" s="24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61" t="s">
        <v>11</v>
      </c>
      <c r="B63" s="250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35" t="s">
        <v>38</v>
      </c>
      <c r="B64" s="236"/>
      <c r="C64" s="236"/>
      <c r="D64" s="236"/>
      <c r="E64" s="236"/>
      <c r="F64" s="236"/>
      <c r="G64" s="236"/>
      <c r="H64" s="236"/>
      <c r="I64" s="237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38" t="s">
        <v>35</v>
      </c>
      <c r="B65" s="239"/>
      <c r="C65" s="239"/>
      <c r="D65" s="239"/>
      <c r="E65" s="239"/>
      <c r="F65" s="239"/>
      <c r="G65" s="239"/>
      <c r="H65" s="239"/>
      <c r="I65" s="240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61" t="s">
        <v>11</v>
      </c>
      <c r="B71" s="250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41" t="s">
        <v>39</v>
      </c>
      <c r="B72" s="242"/>
      <c r="C72" s="242"/>
      <c r="D72" s="242"/>
      <c r="E72" s="242"/>
      <c r="F72" s="242"/>
      <c r="G72" s="242"/>
      <c r="H72" s="242"/>
      <c r="I72" s="243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259" t="s">
        <v>11</v>
      </c>
      <c r="B78" s="260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35" t="s">
        <v>41</v>
      </c>
      <c r="B79" s="236"/>
      <c r="C79" s="236"/>
      <c r="D79" s="236"/>
      <c r="E79" s="236"/>
      <c r="F79" s="236"/>
      <c r="G79" s="236"/>
      <c r="H79" s="236"/>
      <c r="I79" s="237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38" t="s">
        <v>40</v>
      </c>
      <c r="B80" s="239"/>
      <c r="C80" s="239"/>
      <c r="D80" s="239"/>
      <c r="E80" s="239"/>
      <c r="F80" s="239"/>
      <c r="G80" s="239"/>
      <c r="H80" s="239"/>
      <c r="I80" s="240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41" t="s">
        <v>36</v>
      </c>
      <c r="B87" s="242"/>
      <c r="C87" s="242"/>
      <c r="D87" s="242"/>
      <c r="E87" s="242"/>
      <c r="F87" s="242"/>
      <c r="G87" s="242"/>
      <c r="H87" s="242"/>
      <c r="I87" s="243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249" t="s">
        <v>11</v>
      </c>
      <c r="B93" s="250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41" t="s">
        <v>34</v>
      </c>
      <c r="B94" s="242"/>
      <c r="C94" s="242"/>
      <c r="D94" s="242"/>
      <c r="E94" s="242"/>
      <c r="F94" s="242"/>
      <c r="G94" s="242"/>
      <c r="H94" s="242"/>
      <c r="I94" s="243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79" t="s">
        <v>14</v>
      </c>
      <c r="B96" s="280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292" t="s">
        <v>57</v>
      </c>
      <c r="B98" s="292"/>
      <c r="C98" s="292"/>
      <c r="D98" s="292"/>
      <c r="E98" s="292"/>
      <c r="F98" s="292"/>
      <c r="G98" s="292"/>
      <c r="H98" s="248">
        <f>G96</f>
        <v>0</v>
      </c>
      <c r="I98" s="248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93" t="s">
        <v>47</v>
      </c>
      <c r="B99" s="293"/>
      <c r="C99" s="293"/>
      <c r="D99" s="293"/>
      <c r="E99" s="293"/>
      <c r="F99" s="293"/>
      <c r="G99" s="293"/>
      <c r="H99" s="248"/>
      <c r="I99" s="248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93" t="s">
        <v>58</v>
      </c>
      <c r="B100" s="293"/>
      <c r="C100" s="293"/>
      <c r="D100" s="293"/>
      <c r="E100" s="293"/>
      <c r="F100" s="293"/>
      <c r="G100" s="293"/>
      <c r="H100" s="248" t="e">
        <f>(E96/D96)*100</f>
        <v>#DIV/0!</v>
      </c>
      <c r="I100" s="248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93" t="s">
        <v>61</v>
      </c>
      <c r="B101" s="293"/>
      <c r="C101" s="293"/>
      <c r="D101" s="293"/>
      <c r="E101" s="293"/>
      <c r="F101" s="293"/>
      <c r="G101" s="293"/>
      <c r="H101" s="248" t="e">
        <f>(F96/D96)*100</f>
        <v>#DIV/0!</v>
      </c>
      <c r="I101" s="248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92" t="s">
        <v>52</v>
      </c>
      <c r="B102" s="292"/>
      <c r="C102" s="292"/>
      <c r="D102" s="292"/>
      <c r="E102" s="292"/>
      <c r="F102" s="292"/>
      <c r="G102" s="292"/>
      <c r="H102" s="234" t="e">
        <f>H96*100/D96</f>
        <v>#DIV/0!</v>
      </c>
      <c r="I102" s="234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92" t="s">
        <v>49</v>
      </c>
      <c r="B103" s="292"/>
      <c r="C103" s="292"/>
      <c r="D103" s="292"/>
      <c r="E103" s="292"/>
      <c r="F103" s="292"/>
      <c r="G103" s="292"/>
      <c r="H103" s="234" t="e">
        <f>I96/D96*100</f>
        <v>#DIV/0!</v>
      </c>
      <c r="I103" s="234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5">
      <c r="E160" s="163"/>
    </row>
    <row r="161" ht="15">
      <c r="E161" s="163"/>
    </row>
    <row r="162" ht="15">
      <c r="E162" s="163"/>
    </row>
    <row r="163" ht="15">
      <c r="E163" s="163"/>
    </row>
    <row r="164" ht="15">
      <c r="E164" s="163"/>
    </row>
    <row r="165" ht="15">
      <c r="E165" s="163"/>
    </row>
    <row r="166" ht="15">
      <c r="E166" s="163"/>
    </row>
    <row r="167" ht="15">
      <c r="E167" s="163"/>
    </row>
    <row r="168" ht="15">
      <c r="E168" s="163"/>
    </row>
    <row r="169" ht="15">
      <c r="E169" s="163"/>
    </row>
    <row r="170" ht="15">
      <c r="E170" s="163"/>
    </row>
    <row r="171" ht="15">
      <c r="E171" s="163"/>
    </row>
    <row r="172" ht="15">
      <c r="E172" s="163"/>
    </row>
    <row r="173" ht="15">
      <c r="E173" s="163"/>
    </row>
    <row r="174" ht="15">
      <c r="E174" s="163"/>
    </row>
    <row r="175" ht="15">
      <c r="E175" s="163"/>
    </row>
    <row r="176" ht="15">
      <c r="E176" s="163"/>
    </row>
    <row r="177" ht="15">
      <c r="E177" s="163"/>
    </row>
    <row r="178" ht="15">
      <c r="E178" s="163"/>
    </row>
    <row r="179" ht="15">
      <c r="E179" s="163"/>
    </row>
    <row r="180" ht="15">
      <c r="E180" s="163"/>
    </row>
    <row r="181" ht="15">
      <c r="E181" s="163"/>
    </row>
    <row r="182" ht="15">
      <c r="E182" s="163"/>
    </row>
    <row r="183" ht="15">
      <c r="E183" s="163"/>
    </row>
    <row r="184" ht="15">
      <c r="E184" s="163"/>
    </row>
    <row r="185" ht="15">
      <c r="E185" s="163"/>
    </row>
    <row r="186" ht="15">
      <c r="E186" s="163"/>
    </row>
    <row r="187" ht="15">
      <c r="E187" s="163"/>
    </row>
    <row r="188" ht="15">
      <c r="E188" s="163"/>
    </row>
    <row r="189" ht="15">
      <c r="E189" s="163"/>
    </row>
    <row r="190" ht="15">
      <c r="E190" s="163"/>
    </row>
    <row r="191" ht="15">
      <c r="E191" s="163"/>
    </row>
    <row r="192" ht="15">
      <c r="E192" s="163"/>
    </row>
    <row r="193" ht="15">
      <c r="E193" s="163"/>
    </row>
    <row r="194" ht="15">
      <c r="E194" s="163"/>
    </row>
    <row r="195" ht="15">
      <c r="E195" s="163"/>
    </row>
    <row r="196" ht="15">
      <c r="E196" s="163"/>
    </row>
    <row r="197" ht="15">
      <c r="E197" s="163"/>
    </row>
    <row r="198" ht="15">
      <c r="E198" s="163"/>
    </row>
    <row r="199" ht="15">
      <c r="E199" s="163"/>
    </row>
    <row r="200" ht="15">
      <c r="E200" s="163"/>
    </row>
    <row r="201" ht="15">
      <c r="E201" s="163"/>
    </row>
    <row r="202" ht="15">
      <c r="E202" s="163"/>
    </row>
    <row r="203" ht="15">
      <c r="E203" s="163"/>
    </row>
    <row r="204" ht="15">
      <c r="E204" s="163"/>
    </row>
    <row r="205" ht="15">
      <c r="E205" s="163"/>
    </row>
    <row r="206" ht="15">
      <c r="E206" s="163"/>
    </row>
    <row r="207" ht="15">
      <c r="E207" s="163"/>
    </row>
    <row r="208" ht="15">
      <c r="E208" s="163"/>
    </row>
    <row r="209" ht="15">
      <c r="E209" s="163"/>
    </row>
    <row r="210" ht="15">
      <c r="E210" s="163"/>
    </row>
    <row r="211" ht="15">
      <c r="E211" s="163"/>
    </row>
    <row r="212" ht="15">
      <c r="E212" s="163"/>
    </row>
    <row r="213" ht="15">
      <c r="E213" s="163"/>
    </row>
    <row r="214" ht="15">
      <c r="E214" s="163"/>
    </row>
    <row r="215" ht="15">
      <c r="E215" s="163"/>
    </row>
    <row r="216" ht="15">
      <c r="E216" s="163"/>
    </row>
    <row r="217" ht="15">
      <c r="E217" s="163"/>
    </row>
    <row r="218" ht="15">
      <c r="E218" s="163"/>
    </row>
    <row r="219" ht="15">
      <c r="E219" s="163"/>
    </row>
    <row r="220" ht="15">
      <c r="E220" s="163"/>
    </row>
    <row r="221" ht="15">
      <c r="E221" s="163"/>
    </row>
    <row r="222" ht="15">
      <c r="E222" s="163"/>
    </row>
    <row r="223" ht="15">
      <c r="E223" s="163"/>
    </row>
    <row r="224" ht="15">
      <c r="E224" s="163"/>
    </row>
    <row r="225" ht="15">
      <c r="E225" s="163"/>
    </row>
    <row r="226" ht="15">
      <c r="E226" s="163"/>
    </row>
    <row r="227" ht="15">
      <c r="E227" s="163"/>
    </row>
    <row r="228" ht="15">
      <c r="E228" s="163"/>
    </row>
    <row r="229" ht="15">
      <c r="E229" s="163"/>
    </row>
    <row r="230" ht="15">
      <c r="E230" s="163"/>
    </row>
    <row r="231" ht="15">
      <c r="E231" s="163"/>
    </row>
    <row r="232" ht="15">
      <c r="E232" s="163"/>
    </row>
    <row r="233" ht="15">
      <c r="E233" s="163"/>
    </row>
    <row r="234" ht="15">
      <c r="E234" s="163"/>
    </row>
    <row r="235" ht="15">
      <c r="E235" s="163"/>
    </row>
    <row r="236" ht="15">
      <c r="E236" s="163"/>
    </row>
    <row r="237" ht="15">
      <c r="E237" s="163"/>
    </row>
    <row r="238" ht="15">
      <c r="E238" s="163"/>
    </row>
    <row r="239" ht="15">
      <c r="E239" s="163"/>
    </row>
    <row r="240" ht="15">
      <c r="E240" s="163"/>
    </row>
    <row r="241" ht="15">
      <c r="E241" s="163"/>
    </row>
    <row r="242" ht="15">
      <c r="E242" s="163"/>
    </row>
    <row r="243" ht="15">
      <c r="E243" s="163"/>
    </row>
    <row r="244" ht="15">
      <c r="E244" s="163"/>
    </row>
    <row r="245" ht="15">
      <c r="E245" s="163"/>
    </row>
    <row r="246" ht="15">
      <c r="E246" s="163"/>
    </row>
    <row r="247" ht="15">
      <c r="E247" s="163"/>
    </row>
    <row r="248" ht="15">
      <c r="E248" s="163"/>
    </row>
    <row r="249" ht="15">
      <c r="E249" s="163"/>
    </row>
    <row r="250" ht="15">
      <c r="E250" s="163"/>
    </row>
    <row r="251" ht="15">
      <c r="E251" s="163"/>
    </row>
    <row r="252" ht="15">
      <c r="E252" s="163"/>
    </row>
    <row r="253" ht="15">
      <c r="E253" s="163"/>
    </row>
    <row r="254" ht="15">
      <c r="E254" s="163"/>
    </row>
    <row r="255" ht="15">
      <c r="E255" s="163"/>
    </row>
    <row r="256" ht="15">
      <c r="E256" s="163"/>
    </row>
    <row r="257" ht="15">
      <c r="E257" s="163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36"/>
  <sheetViews>
    <sheetView tabSelected="1" view="pageLayout" zoomScaleSheetLayoutView="100" workbookViewId="0" topLeftCell="A79">
      <selection activeCell="A67" sqref="A67:B67"/>
    </sheetView>
  </sheetViews>
  <sheetFormatPr defaultColWidth="11.375" defaultRowHeight="12.75"/>
  <cols>
    <col min="1" max="1" width="6.75390625" style="1" customWidth="1"/>
    <col min="2" max="2" width="48.375" style="2" customWidth="1"/>
    <col min="3" max="3" width="16.375" style="3" customWidth="1"/>
    <col min="4" max="4" width="4.25390625" style="3" customWidth="1"/>
    <col min="5" max="6" width="3.75390625" style="2" customWidth="1"/>
    <col min="7" max="7" width="6.25390625" style="2" customWidth="1"/>
    <col min="8" max="8" width="4.75390625" style="2" customWidth="1"/>
    <col min="9" max="9" width="6.75390625" style="2" customWidth="1"/>
    <col min="10" max="10" width="3.75390625" style="2" customWidth="1"/>
    <col min="11" max="11" width="5.125" style="2" customWidth="1"/>
    <col min="12" max="12" width="4.875" style="2" customWidth="1"/>
    <col min="13" max="13" width="4.75390625" style="2" customWidth="1"/>
    <col min="14" max="14" width="5.125" style="2" customWidth="1"/>
    <col min="15" max="15" width="4.875" style="2" customWidth="1"/>
    <col min="16" max="19" width="3.75390625" style="2" hidden="1" customWidth="1"/>
    <col min="20" max="20" width="1.00390625" style="2" customWidth="1"/>
    <col min="21" max="16384" width="11.375" style="2" customWidth="1"/>
  </cols>
  <sheetData>
    <row r="1" spans="12:19" ht="108.75" customHeight="1" hidden="1">
      <c r="L1" s="295" t="s">
        <v>62</v>
      </c>
      <c r="M1" s="295"/>
      <c r="N1" s="295"/>
      <c r="O1" s="295"/>
      <c r="P1" s="295"/>
      <c r="Q1" s="295"/>
      <c r="R1" s="295"/>
      <c r="S1" s="295"/>
    </row>
    <row r="2" spans="1:19" ht="15" customHeight="1" thickBot="1">
      <c r="A2" s="231" t="s">
        <v>121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ht="12.75" customHeight="1" thickBot="1" thickTop="1">
      <c r="A3" s="231" t="s">
        <v>122</v>
      </c>
      <c r="F3" s="4"/>
      <c r="G3" s="359"/>
      <c r="H3" s="369" t="s">
        <v>0</v>
      </c>
      <c r="I3" s="369"/>
      <c r="J3" s="369"/>
      <c r="K3" s="369"/>
      <c r="L3" s="369" t="s">
        <v>1</v>
      </c>
      <c r="M3" s="369"/>
      <c r="N3" s="369"/>
      <c r="O3" s="369"/>
      <c r="P3" s="262" t="s">
        <v>2</v>
      </c>
      <c r="Q3" s="263"/>
      <c r="R3" s="263"/>
      <c r="S3" s="263"/>
    </row>
    <row r="4" spans="1:19" ht="25.5" customHeight="1" thickBot="1" thickTop="1">
      <c r="A4" s="231" t="s">
        <v>267</v>
      </c>
      <c r="B4" s="231"/>
      <c r="F4" s="4"/>
      <c r="G4" s="359"/>
      <c r="H4" s="5" t="s">
        <v>4</v>
      </c>
      <c r="I4" s="5"/>
      <c r="J4" s="5" t="s">
        <v>5</v>
      </c>
      <c r="K4" s="5"/>
      <c r="L4" s="5" t="s">
        <v>6</v>
      </c>
      <c r="M4" s="5"/>
      <c r="N4" s="5" t="s">
        <v>7</v>
      </c>
      <c r="O4" s="5"/>
      <c r="P4" s="6" t="s">
        <v>8</v>
      </c>
      <c r="Q4" s="6"/>
      <c r="R4" s="262" t="s">
        <v>9</v>
      </c>
      <c r="S4" s="264"/>
    </row>
    <row r="5" spans="1:19" s="76" customFormat="1" ht="165" customHeight="1" thickBot="1" thickTop="1">
      <c r="A5" s="7" t="s">
        <v>10</v>
      </c>
      <c r="B5" s="8" t="s">
        <v>21</v>
      </c>
      <c r="C5" s="9" t="s">
        <v>56</v>
      </c>
      <c r="D5" s="362" t="s">
        <v>263</v>
      </c>
      <c r="E5" s="99" t="s">
        <v>43</v>
      </c>
      <c r="F5" s="370" t="s">
        <v>44</v>
      </c>
      <c r="G5" s="371" t="s">
        <v>262</v>
      </c>
      <c r="H5" s="97" t="s">
        <v>12</v>
      </c>
      <c r="I5" s="368" t="s">
        <v>266</v>
      </c>
      <c r="J5" s="97" t="s">
        <v>12</v>
      </c>
      <c r="K5" s="101" t="s">
        <v>266</v>
      </c>
      <c r="L5" s="97" t="s">
        <v>12</v>
      </c>
      <c r="M5" s="368" t="s">
        <v>266</v>
      </c>
      <c r="N5" s="97" t="s">
        <v>12</v>
      </c>
      <c r="O5" s="368" t="s">
        <v>266</v>
      </c>
      <c r="P5" s="97" t="s">
        <v>12</v>
      </c>
      <c r="Q5" s="103" t="s">
        <v>18</v>
      </c>
      <c r="R5" s="104" t="s">
        <v>12</v>
      </c>
      <c r="S5" s="103" t="s">
        <v>18</v>
      </c>
    </row>
    <row r="6" spans="1:19" s="72" customFormat="1" ht="16.5" thickBot="1" thickTop="1">
      <c r="A6" s="73">
        <v>1</v>
      </c>
      <c r="B6" s="73">
        <v>2</v>
      </c>
      <c r="C6" s="73">
        <v>3</v>
      </c>
      <c r="D6" s="73"/>
      <c r="E6" s="73">
        <v>5</v>
      </c>
      <c r="F6" s="73">
        <v>6</v>
      </c>
      <c r="G6" s="73">
        <v>7</v>
      </c>
      <c r="H6" s="69">
        <v>15</v>
      </c>
      <c r="I6" s="70">
        <v>16</v>
      </c>
      <c r="J6" s="69">
        <v>17</v>
      </c>
      <c r="K6" s="70">
        <v>18</v>
      </c>
      <c r="L6" s="69">
        <v>19</v>
      </c>
      <c r="M6" s="70">
        <v>20</v>
      </c>
      <c r="N6" s="69">
        <v>21</v>
      </c>
      <c r="O6" s="70">
        <v>22</v>
      </c>
      <c r="P6" s="69">
        <v>23</v>
      </c>
      <c r="Q6" s="70">
        <v>24</v>
      </c>
      <c r="R6" s="69">
        <v>25</v>
      </c>
      <c r="S6" s="70">
        <v>26</v>
      </c>
    </row>
    <row r="7" spans="1:19" s="159" customFormat="1" ht="16.5" customHeight="1" thickBot="1" thickTop="1">
      <c r="A7" s="241" t="s">
        <v>72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ht="16.5" customHeight="1" thickTop="1">
      <c r="A8" s="10">
        <v>1</v>
      </c>
      <c r="B8" s="224" t="s">
        <v>63</v>
      </c>
      <c r="C8" s="56" t="s">
        <v>177</v>
      </c>
      <c r="D8" s="10">
        <v>4</v>
      </c>
      <c r="E8" s="57"/>
      <c r="F8" s="108" t="s">
        <v>117</v>
      </c>
      <c r="G8" s="58">
        <v>30</v>
      </c>
      <c r="H8" s="61"/>
      <c r="I8" s="59"/>
      <c r="J8" s="61"/>
      <c r="K8" s="59">
        <v>30</v>
      </c>
      <c r="L8" s="61"/>
      <c r="M8" s="59"/>
      <c r="N8" s="61"/>
      <c r="O8" s="59"/>
      <c r="P8" s="61"/>
      <c r="Q8" s="59"/>
      <c r="R8" s="61"/>
      <c r="S8" s="59"/>
    </row>
    <row r="9" spans="1:19" ht="16.5" customHeight="1">
      <c r="A9" s="11">
        <v>2</v>
      </c>
      <c r="B9" s="225" t="s">
        <v>64</v>
      </c>
      <c r="C9" s="13" t="s">
        <v>180</v>
      </c>
      <c r="D9" s="39">
        <v>4</v>
      </c>
      <c r="E9" s="14"/>
      <c r="F9" s="15" t="s">
        <v>118</v>
      </c>
      <c r="G9" s="16">
        <v>30</v>
      </c>
      <c r="H9" s="17"/>
      <c r="I9" s="20">
        <v>30</v>
      </c>
      <c r="J9" s="17"/>
      <c r="K9" s="20"/>
      <c r="L9" s="17"/>
      <c r="M9" s="20"/>
      <c r="N9" s="17"/>
      <c r="O9" s="20"/>
      <c r="P9" s="17"/>
      <c r="Q9" s="20"/>
      <c r="R9" s="17"/>
      <c r="S9" s="20"/>
    </row>
    <row r="10" spans="1:19" ht="22.5" customHeight="1">
      <c r="A10" s="11">
        <v>3</v>
      </c>
      <c r="B10" s="230" t="s">
        <v>65</v>
      </c>
      <c r="C10" s="363" t="s">
        <v>178</v>
      </c>
      <c r="D10" s="11">
        <v>4</v>
      </c>
      <c r="E10" s="175">
        <v>1</v>
      </c>
      <c r="F10" s="26" t="s">
        <v>118</v>
      </c>
      <c r="G10" s="16">
        <v>30</v>
      </c>
      <c r="H10" s="27"/>
      <c r="I10" s="29">
        <v>30</v>
      </c>
      <c r="J10" s="27"/>
      <c r="K10" s="29"/>
      <c r="L10" s="27"/>
      <c r="M10" s="29"/>
      <c r="N10" s="27"/>
      <c r="O10" s="29"/>
      <c r="P10" s="27"/>
      <c r="Q10" s="29"/>
      <c r="R10" s="27"/>
      <c r="S10" s="29"/>
    </row>
    <row r="11" spans="1:19" ht="21" customHeight="1">
      <c r="A11" s="11">
        <v>4</v>
      </c>
      <c r="B11" s="230" t="s">
        <v>66</v>
      </c>
      <c r="C11" s="363" t="s">
        <v>179</v>
      </c>
      <c r="D11" s="24">
        <v>4</v>
      </c>
      <c r="E11" s="25"/>
      <c r="F11" s="26" t="s">
        <v>117</v>
      </c>
      <c r="G11" s="16">
        <v>30</v>
      </c>
      <c r="H11" s="27"/>
      <c r="I11" s="29"/>
      <c r="J11" s="27"/>
      <c r="K11" s="29">
        <v>30</v>
      </c>
      <c r="L11" s="27"/>
      <c r="M11" s="29"/>
      <c r="N11" s="27"/>
      <c r="O11" s="29"/>
      <c r="P11" s="27"/>
      <c r="Q11" s="29"/>
      <c r="R11" s="27"/>
      <c r="S11" s="29"/>
    </row>
    <row r="12" spans="1:19" ht="16.5" customHeight="1">
      <c r="A12" s="11">
        <v>5</v>
      </c>
      <c r="B12" s="230" t="s">
        <v>67</v>
      </c>
      <c r="C12" s="23" t="s">
        <v>181</v>
      </c>
      <c r="D12" s="24">
        <v>4</v>
      </c>
      <c r="E12" s="25"/>
      <c r="F12" s="26" t="s">
        <v>119</v>
      </c>
      <c r="G12" s="16">
        <v>30</v>
      </c>
      <c r="H12" s="27"/>
      <c r="I12" s="29"/>
      <c r="J12" s="27"/>
      <c r="K12" s="29"/>
      <c r="L12" s="27">
        <v>30</v>
      </c>
      <c r="M12" s="29"/>
      <c r="N12" s="27"/>
      <c r="O12" s="29"/>
      <c r="P12" s="27"/>
      <c r="Q12" s="29"/>
      <c r="R12" s="27"/>
      <c r="S12" s="29"/>
    </row>
    <row r="13" spans="1:19" ht="16.5" customHeight="1">
      <c r="A13" s="11">
        <v>6</v>
      </c>
      <c r="B13" s="230" t="s">
        <v>68</v>
      </c>
      <c r="C13" s="23" t="s">
        <v>182</v>
      </c>
      <c r="D13" s="24">
        <v>4</v>
      </c>
      <c r="E13" s="25"/>
      <c r="F13" s="26" t="s">
        <v>118</v>
      </c>
      <c r="G13" s="16">
        <v>30</v>
      </c>
      <c r="H13" s="27"/>
      <c r="I13" s="29">
        <v>30</v>
      </c>
      <c r="J13" s="27"/>
      <c r="K13" s="29"/>
      <c r="L13" s="27"/>
      <c r="M13" s="29"/>
      <c r="N13" s="27"/>
      <c r="O13" s="29"/>
      <c r="P13" s="27"/>
      <c r="Q13" s="29"/>
      <c r="R13" s="27"/>
      <c r="S13" s="29"/>
    </row>
    <row r="14" spans="1:19" ht="16.5" customHeight="1">
      <c r="A14" s="11">
        <v>7</v>
      </c>
      <c r="B14" s="230" t="s">
        <v>69</v>
      </c>
      <c r="C14" s="23" t="s">
        <v>183</v>
      </c>
      <c r="D14" s="24">
        <v>4</v>
      </c>
      <c r="E14" s="175">
        <v>1</v>
      </c>
      <c r="F14" s="26"/>
      <c r="G14" s="16">
        <v>30</v>
      </c>
      <c r="H14" s="27">
        <v>30</v>
      </c>
      <c r="I14" s="29"/>
      <c r="J14" s="27"/>
      <c r="K14" s="29"/>
      <c r="L14" s="27"/>
      <c r="M14" s="29"/>
      <c r="N14" s="27"/>
      <c r="O14" s="29"/>
      <c r="P14" s="27"/>
      <c r="Q14" s="29"/>
      <c r="R14" s="27"/>
      <c r="S14" s="29"/>
    </row>
    <row r="15" spans="1:19" ht="16.5" customHeight="1">
      <c r="A15" s="11">
        <v>8</v>
      </c>
      <c r="B15" s="230" t="s">
        <v>70</v>
      </c>
      <c r="C15" s="23" t="s">
        <v>184</v>
      </c>
      <c r="D15" s="24">
        <v>3</v>
      </c>
      <c r="E15" s="25"/>
      <c r="F15" s="26" t="s">
        <v>118</v>
      </c>
      <c r="G15" s="16">
        <v>30</v>
      </c>
      <c r="H15" s="27"/>
      <c r="I15" s="29">
        <v>30</v>
      </c>
      <c r="J15" s="27"/>
      <c r="K15" s="29"/>
      <c r="L15" s="27"/>
      <c r="M15" s="29"/>
      <c r="N15" s="27"/>
      <c r="O15" s="29"/>
      <c r="P15" s="27"/>
      <c r="Q15" s="29"/>
      <c r="R15" s="27"/>
      <c r="S15" s="29"/>
    </row>
    <row r="16" spans="1:19" ht="16.5" customHeight="1">
      <c r="A16" s="11">
        <v>9</v>
      </c>
      <c r="B16" s="230" t="s">
        <v>71</v>
      </c>
      <c r="C16" s="23" t="s">
        <v>185</v>
      </c>
      <c r="D16" s="24">
        <v>1</v>
      </c>
      <c r="E16" s="25"/>
      <c r="F16" s="26" t="s">
        <v>118</v>
      </c>
      <c r="G16" s="16">
        <v>15</v>
      </c>
      <c r="H16" s="27">
        <v>15</v>
      </c>
      <c r="I16" s="29"/>
      <c r="J16" s="27"/>
      <c r="K16" s="29"/>
      <c r="L16" s="27"/>
      <c r="M16" s="29"/>
      <c r="N16" s="27"/>
      <c r="O16" s="29"/>
      <c r="P16" s="27"/>
      <c r="Q16" s="29"/>
      <c r="R16" s="27"/>
      <c r="S16" s="29"/>
    </row>
    <row r="17" spans="1:19" ht="16.5" customHeight="1" thickBot="1">
      <c r="A17" s="11">
        <v>10</v>
      </c>
      <c r="B17" s="230" t="s">
        <v>236</v>
      </c>
      <c r="C17" s="23" t="s">
        <v>186</v>
      </c>
      <c r="D17" s="24">
        <v>2</v>
      </c>
      <c r="E17" s="25"/>
      <c r="F17" s="26" t="s">
        <v>117</v>
      </c>
      <c r="G17" s="16">
        <v>15</v>
      </c>
      <c r="H17" s="27"/>
      <c r="I17" s="29"/>
      <c r="J17" s="27"/>
      <c r="K17" s="29">
        <v>15</v>
      </c>
      <c r="L17" s="27"/>
      <c r="M17" s="29"/>
      <c r="N17" s="27"/>
      <c r="O17" s="29"/>
      <c r="P17" s="27"/>
      <c r="Q17" s="29"/>
      <c r="R17" s="27"/>
      <c r="S17" s="29"/>
    </row>
    <row r="18" spans="1:19" s="159" customFormat="1" ht="16.5" customHeight="1" thickBot="1" thickTop="1">
      <c r="A18" s="249" t="s">
        <v>11</v>
      </c>
      <c r="B18" s="250"/>
      <c r="C18" s="31"/>
      <c r="D18" s="366">
        <f>SUM(D8:D17)</f>
        <v>34</v>
      </c>
      <c r="E18" s="33"/>
      <c r="F18" s="33"/>
      <c r="G18" s="32">
        <f>SUM(G8:G17)</f>
        <v>270</v>
      </c>
      <c r="H18" s="34">
        <f aca="true" t="shared" si="0" ref="H18:S18">SUM(H8:H17)</f>
        <v>45</v>
      </c>
      <c r="I18" s="36">
        <f t="shared" si="0"/>
        <v>120</v>
      </c>
      <c r="J18" s="34">
        <f t="shared" si="0"/>
        <v>0</v>
      </c>
      <c r="K18" s="36">
        <f t="shared" si="0"/>
        <v>75</v>
      </c>
      <c r="L18" s="34">
        <f t="shared" si="0"/>
        <v>30</v>
      </c>
      <c r="M18" s="37">
        <f t="shared" si="0"/>
        <v>0</v>
      </c>
      <c r="N18" s="34">
        <f t="shared" si="0"/>
        <v>0</v>
      </c>
      <c r="O18" s="36">
        <f t="shared" si="0"/>
        <v>0</v>
      </c>
      <c r="P18" s="34">
        <f t="shared" si="0"/>
        <v>0</v>
      </c>
      <c r="Q18" s="36">
        <f t="shared" si="0"/>
        <v>0</v>
      </c>
      <c r="R18" s="34">
        <f t="shared" si="0"/>
        <v>0</v>
      </c>
      <c r="S18" s="36">
        <f t="shared" si="0"/>
        <v>0</v>
      </c>
    </row>
    <row r="19" spans="1:19" ht="16.5" customHeight="1" thickBot="1" thickTop="1">
      <c r="A19" s="241" t="s">
        <v>73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ht="16.5" customHeight="1" thickTop="1">
      <c r="A20" s="10">
        <v>11</v>
      </c>
      <c r="B20" s="229" t="s">
        <v>74</v>
      </c>
      <c r="C20" s="56" t="s">
        <v>187</v>
      </c>
      <c r="D20" s="364">
        <v>1</v>
      </c>
      <c r="E20" s="57" t="s">
        <v>118</v>
      </c>
      <c r="F20" s="57" t="s">
        <v>118</v>
      </c>
      <c r="G20" s="58">
        <v>20</v>
      </c>
      <c r="H20" s="61">
        <v>10</v>
      </c>
      <c r="I20" s="59">
        <v>10</v>
      </c>
      <c r="J20" s="61"/>
      <c r="K20" s="59"/>
      <c r="L20" s="61"/>
      <c r="M20" s="59"/>
      <c r="N20" s="61"/>
      <c r="O20" s="59"/>
      <c r="P20" s="61"/>
      <c r="Q20" s="59"/>
      <c r="R20" s="61"/>
      <c r="S20" s="59"/>
    </row>
    <row r="21" spans="1:19" ht="16.5" customHeight="1">
      <c r="A21" s="11">
        <v>12</v>
      </c>
      <c r="B21" s="227" t="s">
        <v>75</v>
      </c>
      <c r="C21" s="13" t="s">
        <v>188</v>
      </c>
      <c r="D21" s="365">
        <v>1</v>
      </c>
      <c r="E21" s="14"/>
      <c r="F21" s="14" t="s">
        <v>119</v>
      </c>
      <c r="G21" s="41">
        <v>10</v>
      </c>
      <c r="H21" s="17"/>
      <c r="I21" s="20"/>
      <c r="J21" s="17"/>
      <c r="K21" s="20"/>
      <c r="L21" s="17"/>
      <c r="M21" s="20">
        <v>10</v>
      </c>
      <c r="N21" s="17"/>
      <c r="O21" s="20"/>
      <c r="P21" s="17"/>
      <c r="Q21" s="20"/>
      <c r="R21" s="17"/>
      <c r="S21" s="20"/>
    </row>
    <row r="22" spans="1:19" ht="16.5" customHeight="1">
      <c r="A22" s="11">
        <v>13</v>
      </c>
      <c r="B22" s="227" t="s">
        <v>76</v>
      </c>
      <c r="C22" s="13" t="s">
        <v>189</v>
      </c>
      <c r="D22" s="365">
        <v>1</v>
      </c>
      <c r="E22" s="14" t="s">
        <v>119</v>
      </c>
      <c r="F22" s="15" t="s">
        <v>119</v>
      </c>
      <c r="G22" s="41">
        <v>30</v>
      </c>
      <c r="H22" s="17"/>
      <c r="I22" s="20"/>
      <c r="J22" s="17"/>
      <c r="K22" s="20"/>
      <c r="L22" s="17">
        <v>15</v>
      </c>
      <c r="M22" s="20">
        <v>15</v>
      </c>
      <c r="N22" s="17"/>
      <c r="O22" s="20"/>
      <c r="P22" s="17"/>
      <c r="Q22" s="20"/>
      <c r="R22" s="17"/>
      <c r="S22" s="20"/>
    </row>
    <row r="23" spans="1:19" ht="16.5" customHeight="1">
      <c r="A23" s="11">
        <v>14</v>
      </c>
      <c r="B23" s="227" t="s">
        <v>77</v>
      </c>
      <c r="C23" s="13" t="s">
        <v>190</v>
      </c>
      <c r="D23" s="365">
        <v>1</v>
      </c>
      <c r="E23" s="14"/>
      <c r="F23" s="15" t="s">
        <v>117</v>
      </c>
      <c r="G23" s="41">
        <v>15</v>
      </c>
      <c r="H23" s="17"/>
      <c r="I23" s="20"/>
      <c r="J23" s="17"/>
      <c r="K23" s="20">
        <v>15</v>
      </c>
      <c r="L23" s="17"/>
      <c r="M23" s="20"/>
      <c r="N23" s="17"/>
      <c r="O23" s="20"/>
      <c r="P23" s="17"/>
      <c r="Q23" s="20"/>
      <c r="R23" s="17"/>
      <c r="S23" s="20"/>
    </row>
    <row r="24" spans="1:19" ht="16.5" customHeight="1">
      <c r="A24" s="11">
        <v>15</v>
      </c>
      <c r="B24" s="227" t="s">
        <v>78</v>
      </c>
      <c r="C24" s="13" t="s">
        <v>192</v>
      </c>
      <c r="D24" s="365">
        <v>1</v>
      </c>
      <c r="E24" s="14"/>
      <c r="F24" s="15" t="s">
        <v>117</v>
      </c>
      <c r="G24" s="41">
        <v>15</v>
      </c>
      <c r="H24" s="17"/>
      <c r="I24" s="20"/>
      <c r="J24" s="17"/>
      <c r="K24" s="20">
        <v>15</v>
      </c>
      <c r="L24" s="17"/>
      <c r="M24" s="20"/>
      <c r="N24" s="17"/>
      <c r="O24" s="20"/>
      <c r="P24" s="17"/>
      <c r="Q24" s="20"/>
      <c r="R24" s="17"/>
      <c r="S24" s="20"/>
    </row>
    <row r="25" spans="1:19" ht="16.5" customHeight="1">
      <c r="A25" s="11">
        <v>16</v>
      </c>
      <c r="B25" s="227" t="s">
        <v>79</v>
      </c>
      <c r="C25" s="13" t="s">
        <v>191</v>
      </c>
      <c r="D25" s="365">
        <v>1</v>
      </c>
      <c r="E25" s="14"/>
      <c r="F25" s="15" t="s">
        <v>118</v>
      </c>
      <c r="G25" s="41">
        <v>15</v>
      </c>
      <c r="H25" s="17">
        <v>15</v>
      </c>
      <c r="I25" s="20"/>
      <c r="J25" s="17"/>
      <c r="K25" s="20"/>
      <c r="L25" s="17"/>
      <c r="M25" s="20"/>
      <c r="N25" s="17"/>
      <c r="O25" s="20"/>
      <c r="P25" s="17"/>
      <c r="Q25" s="20"/>
      <c r="R25" s="17"/>
      <c r="S25" s="20"/>
    </row>
    <row r="26" spans="1:19" ht="16.5" customHeight="1">
      <c r="A26" s="11">
        <v>17</v>
      </c>
      <c r="B26" s="227" t="s">
        <v>80</v>
      </c>
      <c r="C26" s="13" t="s">
        <v>193</v>
      </c>
      <c r="D26" s="365">
        <v>1</v>
      </c>
      <c r="E26" s="14" t="s">
        <v>118</v>
      </c>
      <c r="F26" s="15" t="s">
        <v>118</v>
      </c>
      <c r="G26" s="41">
        <v>30</v>
      </c>
      <c r="H26" s="17">
        <v>15</v>
      </c>
      <c r="I26" s="20">
        <v>15</v>
      </c>
      <c r="J26" s="17"/>
      <c r="K26" s="20"/>
      <c r="L26" s="17"/>
      <c r="M26" s="20"/>
      <c r="N26" s="17"/>
      <c r="O26" s="20"/>
      <c r="P26" s="17"/>
      <c r="Q26" s="20"/>
      <c r="R26" s="17"/>
      <c r="S26" s="20"/>
    </row>
    <row r="27" spans="1:19" ht="16.5" customHeight="1">
      <c r="A27" s="11">
        <v>18</v>
      </c>
      <c r="B27" s="227" t="s">
        <v>81</v>
      </c>
      <c r="C27" s="13" t="s">
        <v>194</v>
      </c>
      <c r="D27" s="365">
        <v>1</v>
      </c>
      <c r="E27" s="14"/>
      <c r="F27" s="15" t="s">
        <v>119</v>
      </c>
      <c r="G27" s="41">
        <v>15</v>
      </c>
      <c r="H27" s="17"/>
      <c r="I27" s="20"/>
      <c r="J27" s="17"/>
      <c r="K27" s="20"/>
      <c r="L27" s="17"/>
      <c r="M27" s="20">
        <v>15</v>
      </c>
      <c r="N27" s="17"/>
      <c r="O27" s="20"/>
      <c r="P27" s="17"/>
      <c r="Q27" s="20"/>
      <c r="R27" s="17"/>
      <c r="S27" s="20"/>
    </row>
    <row r="28" spans="1:19" ht="16.5" customHeight="1">
      <c r="A28" s="11">
        <v>19</v>
      </c>
      <c r="B28" s="227" t="s">
        <v>82</v>
      </c>
      <c r="C28" s="13" t="s">
        <v>195</v>
      </c>
      <c r="D28" s="365">
        <v>1</v>
      </c>
      <c r="E28" s="14"/>
      <c r="F28" s="15" t="s">
        <v>117</v>
      </c>
      <c r="G28" s="41">
        <v>15</v>
      </c>
      <c r="H28" s="17"/>
      <c r="I28" s="20"/>
      <c r="J28" s="17"/>
      <c r="K28" s="20">
        <v>15</v>
      </c>
      <c r="L28" s="17"/>
      <c r="M28" s="20"/>
      <c r="N28" s="17"/>
      <c r="O28" s="20"/>
      <c r="P28" s="17"/>
      <c r="Q28" s="20"/>
      <c r="R28" s="17"/>
      <c r="S28" s="20"/>
    </row>
    <row r="29" spans="1:27" ht="16.5" customHeight="1">
      <c r="A29" s="11">
        <v>20</v>
      </c>
      <c r="B29" s="227" t="s">
        <v>83</v>
      </c>
      <c r="C29" s="13" t="s">
        <v>196</v>
      </c>
      <c r="D29" s="365">
        <v>1</v>
      </c>
      <c r="E29" s="14"/>
      <c r="F29" s="14" t="s">
        <v>117</v>
      </c>
      <c r="G29" s="41">
        <v>15</v>
      </c>
      <c r="H29" s="17"/>
      <c r="I29" s="20"/>
      <c r="J29" s="17"/>
      <c r="K29" s="20">
        <v>15</v>
      </c>
      <c r="L29" s="17"/>
      <c r="M29" s="20"/>
      <c r="N29" s="17"/>
      <c r="O29" s="20"/>
      <c r="P29" s="17"/>
      <c r="Q29" s="20"/>
      <c r="R29" s="17"/>
      <c r="S29" s="20"/>
      <c r="U29" s="93"/>
      <c r="V29" s="93"/>
      <c r="W29" s="93"/>
      <c r="X29" s="93"/>
      <c r="Y29" s="93"/>
      <c r="Z29" s="93"/>
      <c r="AA29" s="93"/>
    </row>
    <row r="30" spans="1:27" ht="16.5" customHeight="1" thickBot="1">
      <c r="A30" s="46">
        <v>21</v>
      </c>
      <c r="B30" s="228" t="s">
        <v>84</v>
      </c>
      <c r="C30" s="48" t="s">
        <v>197</v>
      </c>
      <c r="D30" s="365">
        <v>1</v>
      </c>
      <c r="E30" s="49"/>
      <c r="F30" s="49" t="s">
        <v>117</v>
      </c>
      <c r="G30" s="50">
        <v>30</v>
      </c>
      <c r="H30" s="51"/>
      <c r="I30" s="52"/>
      <c r="J30" s="51"/>
      <c r="K30" s="52">
        <v>30</v>
      </c>
      <c r="L30" s="51"/>
      <c r="M30" s="52"/>
      <c r="N30" s="51"/>
      <c r="O30" s="52"/>
      <c r="P30" s="51"/>
      <c r="Q30" s="52"/>
      <c r="R30" s="51"/>
      <c r="S30" s="52"/>
      <c r="U30" s="93"/>
      <c r="V30" s="93"/>
      <c r="W30" s="93"/>
      <c r="X30" s="93"/>
      <c r="Y30" s="93"/>
      <c r="Z30" s="93"/>
      <c r="AA30" s="93"/>
    </row>
    <row r="31" spans="1:27" s="159" customFormat="1" ht="16.5" customHeight="1" thickBot="1" thickTop="1">
      <c r="A31" s="249" t="s">
        <v>11</v>
      </c>
      <c r="B31" s="250"/>
      <c r="C31" s="53"/>
      <c r="D31" s="54">
        <f>SUM(D20:D30)</f>
        <v>11</v>
      </c>
      <c r="E31" s="55"/>
      <c r="F31" s="55"/>
      <c r="G31" s="32">
        <f aca="true" t="shared" si="1" ref="G31:S31">SUM(G20:G30)</f>
        <v>210</v>
      </c>
      <c r="H31" s="113">
        <f t="shared" si="1"/>
        <v>40</v>
      </c>
      <c r="I31" s="115">
        <f t="shared" si="1"/>
        <v>25</v>
      </c>
      <c r="J31" s="113">
        <f t="shared" si="1"/>
        <v>0</v>
      </c>
      <c r="K31" s="115">
        <f t="shared" si="1"/>
        <v>90</v>
      </c>
      <c r="L31" s="113">
        <f t="shared" si="1"/>
        <v>15</v>
      </c>
      <c r="M31" s="116">
        <f t="shared" si="1"/>
        <v>40</v>
      </c>
      <c r="N31" s="113">
        <f t="shared" si="1"/>
        <v>0</v>
      </c>
      <c r="O31" s="115">
        <f t="shared" si="1"/>
        <v>0</v>
      </c>
      <c r="P31" s="113">
        <f t="shared" si="1"/>
        <v>0</v>
      </c>
      <c r="Q31" s="115">
        <f t="shared" si="1"/>
        <v>0</v>
      </c>
      <c r="R31" s="113">
        <f t="shared" si="1"/>
        <v>0</v>
      </c>
      <c r="S31" s="115">
        <f t="shared" si="1"/>
        <v>0</v>
      </c>
      <c r="U31" s="94"/>
      <c r="V31" s="94"/>
      <c r="W31" s="94"/>
      <c r="X31" s="94"/>
      <c r="Y31" s="94"/>
      <c r="Z31" s="94"/>
      <c r="AA31" s="94"/>
    </row>
    <row r="32" spans="1:27" ht="16.5" customHeight="1" thickBot="1" thickTop="1">
      <c r="A32" s="235" t="s">
        <v>87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U32" s="94"/>
      <c r="V32" s="94"/>
      <c r="W32" s="94"/>
      <c r="X32" s="94"/>
      <c r="Y32" s="94"/>
      <c r="Z32" s="94"/>
      <c r="AA32" s="93"/>
    </row>
    <row r="33" spans="1:27" ht="16.5" customHeight="1" thickTop="1">
      <c r="A33" s="10">
        <v>22</v>
      </c>
      <c r="B33" s="118" t="s">
        <v>85</v>
      </c>
      <c r="C33" s="56" t="s">
        <v>198</v>
      </c>
      <c r="D33" s="10">
        <v>2</v>
      </c>
      <c r="E33" s="57" t="s">
        <v>117</v>
      </c>
      <c r="F33" s="119"/>
      <c r="G33" s="58">
        <v>30</v>
      </c>
      <c r="H33" s="121"/>
      <c r="I33" s="91"/>
      <c r="J33" s="61">
        <v>15</v>
      </c>
      <c r="K33" s="59">
        <v>15</v>
      </c>
      <c r="L33" s="61"/>
      <c r="M33" s="59"/>
      <c r="N33" s="61"/>
      <c r="O33" s="59"/>
      <c r="P33" s="61"/>
      <c r="Q33" s="59"/>
      <c r="R33" s="61"/>
      <c r="S33" s="59"/>
      <c r="U33" s="93"/>
      <c r="V33" s="93"/>
      <c r="W33" s="93"/>
      <c r="X33" s="93"/>
      <c r="Y33" s="93"/>
      <c r="Z33" s="93"/>
      <c r="AA33" s="93"/>
    </row>
    <row r="34" spans="1:27" ht="16.5" customHeight="1" thickBot="1">
      <c r="A34" s="11">
        <v>23</v>
      </c>
      <c r="B34" s="62" t="s">
        <v>86</v>
      </c>
      <c r="C34" s="13" t="s">
        <v>199</v>
      </c>
      <c r="D34" s="11">
        <v>1</v>
      </c>
      <c r="E34" s="14"/>
      <c r="F34" s="63" t="s">
        <v>119</v>
      </c>
      <c r="G34" s="41">
        <v>30</v>
      </c>
      <c r="H34" s="17"/>
      <c r="I34" s="65"/>
      <c r="J34" s="17"/>
      <c r="K34" s="20"/>
      <c r="L34" s="17"/>
      <c r="M34" s="20">
        <v>30</v>
      </c>
      <c r="N34" s="17"/>
      <c r="O34" s="20"/>
      <c r="P34" s="17"/>
      <c r="Q34" s="20"/>
      <c r="R34" s="17"/>
      <c r="S34" s="20"/>
      <c r="U34" s="93"/>
      <c r="V34" s="93"/>
      <c r="W34" s="93"/>
      <c r="X34" s="93"/>
      <c r="Y34" s="93"/>
      <c r="Z34" s="93"/>
      <c r="AA34" s="93"/>
    </row>
    <row r="35" spans="1:19" ht="16.5" customHeight="1" hidden="1">
      <c r="A35" s="11"/>
      <c r="B35" s="62"/>
      <c r="C35" s="13"/>
      <c r="D35" s="32">
        <f>SUM(D33:D34)</f>
        <v>3</v>
      </c>
      <c r="E35" s="14"/>
      <c r="F35" s="63"/>
      <c r="G35" s="41" t="e">
        <f>SUM(#REF!)</f>
        <v>#REF!</v>
      </c>
      <c r="H35" s="17"/>
      <c r="I35" s="65"/>
      <c r="J35" s="64"/>
      <c r="K35" s="20"/>
      <c r="L35" s="64"/>
      <c r="M35" s="20"/>
      <c r="N35" s="17"/>
      <c r="O35" s="20"/>
      <c r="P35" s="64"/>
      <c r="Q35" s="20"/>
      <c r="R35" s="17"/>
      <c r="S35" s="20"/>
    </row>
    <row r="36" spans="1:19" ht="16.5" customHeight="1" hidden="1">
      <c r="A36" s="11"/>
      <c r="B36" s="62"/>
      <c r="C36" s="13"/>
      <c r="D36" s="13"/>
      <c r="E36" s="14"/>
      <c r="F36" s="63"/>
      <c r="G36" s="41" t="e">
        <f>SUM(#REF!)</f>
        <v>#REF!</v>
      </c>
      <c r="H36" s="17"/>
      <c r="I36" s="65"/>
      <c r="J36" s="64"/>
      <c r="K36" s="20"/>
      <c r="L36" s="64"/>
      <c r="M36" s="20"/>
      <c r="N36" s="17"/>
      <c r="O36" s="20"/>
      <c r="P36" s="64"/>
      <c r="Q36" s="20"/>
      <c r="R36" s="17"/>
      <c r="S36" s="20"/>
    </row>
    <row r="37" spans="1:19" ht="16.5" customHeight="1" hidden="1" thickBot="1">
      <c r="A37" s="11"/>
      <c r="B37" s="62"/>
      <c r="C37" s="13"/>
      <c r="D37" s="13"/>
      <c r="E37" s="14"/>
      <c r="F37" s="63"/>
      <c r="G37" s="41" t="e">
        <f>SUM(#REF!)</f>
        <v>#REF!</v>
      </c>
      <c r="H37" s="64"/>
      <c r="I37" s="66"/>
      <c r="J37" s="17"/>
      <c r="K37" s="20"/>
      <c r="L37" s="64"/>
      <c r="M37" s="52"/>
      <c r="N37" s="17"/>
      <c r="O37" s="20"/>
      <c r="P37" s="64"/>
      <c r="Q37" s="52"/>
      <c r="R37" s="17"/>
      <c r="S37" s="20"/>
    </row>
    <row r="38" spans="1:19" s="159" customFormat="1" ht="16.5" customHeight="1" thickBot="1" thickTop="1">
      <c r="A38" s="249" t="s">
        <v>11</v>
      </c>
      <c r="B38" s="250"/>
      <c r="C38" s="31"/>
      <c r="D38" s="366">
        <f>SUM(D35)</f>
        <v>3</v>
      </c>
      <c r="E38" s="33"/>
      <c r="F38" s="33"/>
      <c r="G38" s="32">
        <f>G33+G34</f>
        <v>60</v>
      </c>
      <c r="H38" s="34">
        <f aca="true" t="shared" si="2" ref="H38:S38">SUM(H33:H37)</f>
        <v>0</v>
      </c>
      <c r="I38" s="36">
        <f t="shared" si="2"/>
        <v>0</v>
      </c>
      <c r="J38" s="34">
        <f t="shared" si="2"/>
        <v>15</v>
      </c>
      <c r="K38" s="36">
        <f t="shared" si="2"/>
        <v>15</v>
      </c>
      <c r="L38" s="34">
        <f t="shared" si="2"/>
        <v>0</v>
      </c>
      <c r="M38" s="36">
        <f t="shared" si="2"/>
        <v>30</v>
      </c>
      <c r="N38" s="34">
        <f t="shared" si="2"/>
        <v>0</v>
      </c>
      <c r="O38" s="36">
        <f t="shared" si="2"/>
        <v>0</v>
      </c>
      <c r="P38" s="34">
        <f t="shared" si="2"/>
        <v>0</v>
      </c>
      <c r="Q38" s="36">
        <f t="shared" si="2"/>
        <v>0</v>
      </c>
      <c r="R38" s="34">
        <f t="shared" si="2"/>
        <v>0</v>
      </c>
      <c r="S38" s="36">
        <f t="shared" si="2"/>
        <v>0</v>
      </c>
    </row>
    <row r="39" spans="1:19" ht="16.5" customHeight="1" thickBot="1" thickTop="1">
      <c r="A39" s="241" t="s">
        <v>88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ht="16.5" customHeight="1" thickTop="1">
      <c r="A40" s="39">
        <v>24</v>
      </c>
      <c r="B40" s="226" t="s">
        <v>89</v>
      </c>
      <c r="C40" s="38" t="s">
        <v>200</v>
      </c>
      <c r="D40" s="39">
        <v>3</v>
      </c>
      <c r="E40" s="40"/>
      <c r="F40" s="40" t="s">
        <v>117</v>
      </c>
      <c r="G40" s="41">
        <v>45</v>
      </c>
      <c r="H40" s="42"/>
      <c r="I40" s="44"/>
      <c r="J40" s="42">
        <v>15</v>
      </c>
      <c r="K40" s="44">
        <v>30</v>
      </c>
      <c r="L40" s="42"/>
      <c r="M40" s="60"/>
      <c r="N40" s="42"/>
      <c r="O40" s="44"/>
      <c r="P40" s="42"/>
      <c r="Q40" s="44"/>
      <c r="R40" s="42"/>
      <c r="S40" s="44"/>
    </row>
    <row r="41" spans="1:19" ht="16.5" customHeight="1">
      <c r="A41" s="11">
        <v>25</v>
      </c>
      <c r="B41" s="225" t="s">
        <v>90</v>
      </c>
      <c r="C41" s="13" t="s">
        <v>201</v>
      </c>
      <c r="D41" s="11">
        <v>3</v>
      </c>
      <c r="E41" s="14"/>
      <c r="F41" s="14" t="s">
        <v>119</v>
      </c>
      <c r="G41" s="16">
        <v>45</v>
      </c>
      <c r="H41" s="17"/>
      <c r="I41" s="20"/>
      <c r="J41" s="17"/>
      <c r="K41" s="20"/>
      <c r="L41" s="17">
        <v>15</v>
      </c>
      <c r="M41" s="67">
        <v>30</v>
      </c>
      <c r="N41" s="17"/>
      <c r="O41" s="20"/>
      <c r="P41" s="17"/>
      <c r="Q41" s="20"/>
      <c r="R41" s="17"/>
      <c r="S41" s="20"/>
    </row>
    <row r="42" spans="1:19" ht="16.5" customHeight="1">
      <c r="A42" s="11">
        <v>26</v>
      </c>
      <c r="B42" s="225" t="s">
        <v>91</v>
      </c>
      <c r="C42" s="13" t="s">
        <v>202</v>
      </c>
      <c r="D42" s="11">
        <v>4</v>
      </c>
      <c r="E42" s="14" t="s">
        <v>120</v>
      </c>
      <c r="F42" s="14" t="s">
        <v>120</v>
      </c>
      <c r="G42" s="16">
        <v>45</v>
      </c>
      <c r="H42" s="17"/>
      <c r="I42" s="20"/>
      <c r="J42" s="17"/>
      <c r="K42" s="20"/>
      <c r="L42" s="17"/>
      <c r="M42" s="67"/>
      <c r="N42" s="17">
        <v>15</v>
      </c>
      <c r="O42" s="20">
        <v>30</v>
      </c>
      <c r="P42" s="17"/>
      <c r="Q42" s="20"/>
      <c r="R42" s="17"/>
      <c r="S42" s="20"/>
    </row>
    <row r="43" spans="1:19" ht="16.5" customHeight="1">
      <c r="A43" s="11">
        <v>27</v>
      </c>
      <c r="B43" s="225" t="s">
        <v>92</v>
      </c>
      <c r="C43" s="13" t="s">
        <v>203</v>
      </c>
      <c r="D43" s="11">
        <v>1</v>
      </c>
      <c r="E43" s="14"/>
      <c r="F43" s="14" t="s">
        <v>117</v>
      </c>
      <c r="G43" s="16">
        <v>10</v>
      </c>
      <c r="H43" s="17"/>
      <c r="I43" s="20"/>
      <c r="J43" s="17"/>
      <c r="K43" s="20">
        <v>10</v>
      </c>
      <c r="L43" s="17"/>
      <c r="M43" s="67"/>
      <c r="N43" s="17"/>
      <c r="O43" s="20"/>
      <c r="P43" s="17"/>
      <c r="Q43" s="20"/>
      <c r="R43" s="17"/>
      <c r="S43" s="20"/>
    </row>
    <row r="44" spans="1:19" ht="16.5" customHeight="1">
      <c r="A44" s="11">
        <v>28</v>
      </c>
      <c r="B44" s="225" t="s">
        <v>93</v>
      </c>
      <c r="C44" s="13" t="s">
        <v>204</v>
      </c>
      <c r="D44" s="11">
        <v>1</v>
      </c>
      <c r="E44" s="14"/>
      <c r="F44" s="14" t="s">
        <v>119</v>
      </c>
      <c r="G44" s="16">
        <v>15</v>
      </c>
      <c r="H44" s="17"/>
      <c r="I44" s="20"/>
      <c r="J44" s="17"/>
      <c r="K44" s="20"/>
      <c r="L44" s="17"/>
      <c r="M44" s="67">
        <v>15</v>
      </c>
      <c r="N44" s="17"/>
      <c r="O44" s="20"/>
      <c r="P44" s="17"/>
      <c r="Q44" s="20"/>
      <c r="R44" s="17"/>
      <c r="S44" s="20"/>
    </row>
    <row r="45" spans="1:19" ht="16.5" customHeight="1">
      <c r="A45" s="11">
        <v>29</v>
      </c>
      <c r="B45" s="225" t="s">
        <v>94</v>
      </c>
      <c r="C45" s="13" t="s">
        <v>205</v>
      </c>
      <c r="D45" s="11">
        <v>1</v>
      </c>
      <c r="E45" s="14"/>
      <c r="F45" s="14" t="s">
        <v>120</v>
      </c>
      <c r="G45" s="16">
        <v>15</v>
      </c>
      <c r="H45" s="17"/>
      <c r="I45" s="20"/>
      <c r="J45" s="17"/>
      <c r="K45" s="20"/>
      <c r="L45" s="17"/>
      <c r="M45" s="67"/>
      <c r="N45" s="17"/>
      <c r="O45" s="20">
        <v>15</v>
      </c>
      <c r="P45" s="17"/>
      <c r="Q45" s="20"/>
      <c r="R45" s="17"/>
      <c r="S45" s="20"/>
    </row>
    <row r="46" spans="1:19" ht="16.5" customHeight="1">
      <c r="A46" s="11">
        <v>30</v>
      </c>
      <c r="B46" s="225" t="s">
        <v>95</v>
      </c>
      <c r="C46" s="13" t="s">
        <v>206</v>
      </c>
      <c r="D46" s="11">
        <v>2</v>
      </c>
      <c r="E46" s="14"/>
      <c r="F46" s="14" t="s">
        <v>119</v>
      </c>
      <c r="G46" s="16">
        <v>40</v>
      </c>
      <c r="H46" s="17"/>
      <c r="I46" s="20"/>
      <c r="J46" s="17"/>
      <c r="K46" s="20"/>
      <c r="L46" s="17"/>
      <c r="M46" s="67">
        <v>40</v>
      </c>
      <c r="N46" s="17"/>
      <c r="O46" s="20"/>
      <c r="P46" s="17"/>
      <c r="Q46" s="20"/>
      <c r="R46" s="17"/>
      <c r="S46" s="20"/>
    </row>
    <row r="47" spans="1:19" ht="16.5" customHeight="1">
      <c r="A47" s="11">
        <v>31</v>
      </c>
      <c r="B47" s="225" t="s">
        <v>96</v>
      </c>
      <c r="C47" s="13" t="s">
        <v>207</v>
      </c>
      <c r="D47" s="11">
        <v>2</v>
      </c>
      <c r="E47" s="14"/>
      <c r="F47" s="14" t="s">
        <v>120</v>
      </c>
      <c r="G47" s="16">
        <v>40</v>
      </c>
      <c r="H47" s="17"/>
      <c r="I47" s="20"/>
      <c r="J47" s="17"/>
      <c r="K47" s="20"/>
      <c r="L47" s="17"/>
      <c r="M47" s="67"/>
      <c r="N47" s="17"/>
      <c r="O47" s="20">
        <v>40</v>
      </c>
      <c r="P47" s="17"/>
      <c r="Q47" s="20"/>
      <c r="R47" s="17"/>
      <c r="S47" s="20"/>
    </row>
    <row r="48" spans="1:19" ht="16.5" customHeight="1">
      <c r="A48" s="11">
        <v>32</v>
      </c>
      <c r="B48" s="225" t="s">
        <v>97</v>
      </c>
      <c r="C48" s="13" t="s">
        <v>208</v>
      </c>
      <c r="D48" s="11">
        <v>0.5</v>
      </c>
      <c r="E48" s="14"/>
      <c r="F48" s="14" t="s">
        <v>117</v>
      </c>
      <c r="G48" s="16">
        <v>10</v>
      </c>
      <c r="H48" s="17"/>
      <c r="I48" s="20"/>
      <c r="J48" s="17"/>
      <c r="K48" s="20">
        <v>10</v>
      </c>
      <c r="L48" s="17"/>
      <c r="M48" s="67"/>
      <c r="N48" s="17"/>
      <c r="O48" s="20"/>
      <c r="P48" s="17"/>
      <c r="Q48" s="20"/>
      <c r="R48" s="17"/>
      <c r="S48" s="20"/>
    </row>
    <row r="49" spans="1:19" ht="16.5" customHeight="1" thickBot="1">
      <c r="A49" s="68">
        <v>33</v>
      </c>
      <c r="B49" s="225" t="s">
        <v>98</v>
      </c>
      <c r="C49" s="13" t="s">
        <v>209</v>
      </c>
      <c r="D49" s="11">
        <v>0.5</v>
      </c>
      <c r="E49" s="14"/>
      <c r="F49" s="14" t="s">
        <v>117</v>
      </c>
      <c r="G49" s="16">
        <v>5</v>
      </c>
      <c r="H49" s="17"/>
      <c r="I49" s="20"/>
      <c r="J49" s="17">
        <v>5</v>
      </c>
      <c r="K49" s="20"/>
      <c r="L49" s="17"/>
      <c r="M49" s="67"/>
      <c r="N49" s="17"/>
      <c r="O49" s="20"/>
      <c r="P49" s="17"/>
      <c r="Q49" s="20"/>
      <c r="R49" s="17"/>
      <c r="S49" s="20"/>
    </row>
    <row r="50" spans="1:19" s="159" customFormat="1" ht="16.5" customHeight="1" thickBot="1" thickTop="1">
      <c r="A50" s="278" t="s">
        <v>11</v>
      </c>
      <c r="B50" s="260"/>
      <c r="C50" s="81"/>
      <c r="D50" s="82">
        <f>SUM(D40:D49)</f>
        <v>18</v>
      </c>
      <c r="E50" s="83"/>
      <c r="F50" s="83"/>
      <c r="G50" s="82">
        <f>SUM(G40:G49)</f>
        <v>270</v>
      </c>
      <c r="H50" s="84">
        <f aca="true" t="shared" si="3" ref="H50:S50">SUM(H40:H49)</f>
        <v>0</v>
      </c>
      <c r="I50" s="86">
        <f t="shared" si="3"/>
        <v>0</v>
      </c>
      <c r="J50" s="84">
        <f t="shared" si="3"/>
        <v>20</v>
      </c>
      <c r="K50" s="86">
        <f t="shared" si="3"/>
        <v>50</v>
      </c>
      <c r="L50" s="84">
        <f t="shared" si="3"/>
        <v>15</v>
      </c>
      <c r="M50" s="86">
        <f t="shared" si="3"/>
        <v>85</v>
      </c>
      <c r="N50" s="84">
        <f t="shared" si="3"/>
        <v>15</v>
      </c>
      <c r="O50" s="86">
        <f t="shared" si="3"/>
        <v>85</v>
      </c>
      <c r="P50" s="84">
        <f t="shared" si="3"/>
        <v>0</v>
      </c>
      <c r="Q50" s="86">
        <f t="shared" si="3"/>
        <v>0</v>
      </c>
      <c r="R50" s="84">
        <f t="shared" si="3"/>
        <v>0</v>
      </c>
      <c r="S50" s="86">
        <f t="shared" si="3"/>
        <v>0</v>
      </c>
    </row>
    <row r="51" spans="1:19" ht="16.5" customHeight="1" thickBot="1" thickTop="1">
      <c r="A51" s="241" t="s">
        <v>105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</row>
    <row r="52" spans="1:19" ht="16.5" customHeight="1" thickTop="1">
      <c r="A52" s="39">
        <v>34</v>
      </c>
      <c r="B52" s="226" t="s">
        <v>99</v>
      </c>
      <c r="C52" s="38" t="s">
        <v>210</v>
      </c>
      <c r="D52" s="364">
        <v>3</v>
      </c>
      <c r="E52" s="40" t="s">
        <v>118</v>
      </c>
      <c r="F52" s="40"/>
      <c r="G52" s="41">
        <v>30</v>
      </c>
      <c r="H52" s="42">
        <v>30</v>
      </c>
      <c r="I52" s="44"/>
      <c r="J52" s="42"/>
      <c r="K52" s="44"/>
      <c r="L52" s="42"/>
      <c r="M52" s="60"/>
      <c r="N52" s="42"/>
      <c r="O52" s="44"/>
      <c r="P52" s="42"/>
      <c r="Q52" s="44"/>
      <c r="R52" s="42"/>
      <c r="S52" s="44"/>
    </row>
    <row r="53" spans="1:19" ht="16.5" customHeight="1">
      <c r="A53" s="39">
        <v>35</v>
      </c>
      <c r="B53" s="226" t="s">
        <v>100</v>
      </c>
      <c r="C53" s="38" t="s">
        <v>211</v>
      </c>
      <c r="D53" s="364">
        <v>3</v>
      </c>
      <c r="E53" s="40" t="s">
        <v>117</v>
      </c>
      <c r="F53" s="40"/>
      <c r="G53" s="41">
        <v>30</v>
      </c>
      <c r="H53" s="42"/>
      <c r="I53" s="44"/>
      <c r="J53" s="42">
        <v>30</v>
      </c>
      <c r="K53" s="44"/>
      <c r="L53" s="42"/>
      <c r="M53" s="60"/>
      <c r="N53" s="42"/>
      <c r="O53" s="44"/>
      <c r="P53" s="42"/>
      <c r="Q53" s="44"/>
      <c r="R53" s="42"/>
      <c r="S53" s="44"/>
    </row>
    <row r="54" spans="1:19" ht="16.5" customHeight="1">
      <c r="A54" s="11">
        <v>36</v>
      </c>
      <c r="B54" s="225" t="s">
        <v>101</v>
      </c>
      <c r="C54" s="13" t="s">
        <v>212</v>
      </c>
      <c r="D54" s="364">
        <v>2</v>
      </c>
      <c r="E54" s="14"/>
      <c r="F54" s="14" t="s">
        <v>117</v>
      </c>
      <c r="G54" s="16">
        <v>30</v>
      </c>
      <c r="H54" s="17"/>
      <c r="I54" s="20">
        <v>30</v>
      </c>
      <c r="J54" s="17"/>
      <c r="K54" s="20"/>
      <c r="L54" s="17"/>
      <c r="M54" s="67"/>
      <c r="N54" s="17"/>
      <c r="O54" s="20"/>
      <c r="P54" s="17"/>
      <c r="Q54" s="20"/>
      <c r="R54" s="17"/>
      <c r="S54" s="20"/>
    </row>
    <row r="55" spans="1:19" ht="16.5" customHeight="1">
      <c r="A55" s="11">
        <v>37</v>
      </c>
      <c r="B55" s="225" t="s">
        <v>102</v>
      </c>
      <c r="C55" s="13" t="s">
        <v>213</v>
      </c>
      <c r="D55" s="364">
        <v>2</v>
      </c>
      <c r="E55" s="14"/>
      <c r="F55" s="14" t="s">
        <v>117</v>
      </c>
      <c r="G55" s="16">
        <v>30</v>
      </c>
      <c r="H55" s="17"/>
      <c r="I55" s="20"/>
      <c r="J55" s="17"/>
      <c r="K55" s="20">
        <v>30</v>
      </c>
      <c r="L55" s="17"/>
      <c r="M55" s="67"/>
      <c r="N55" s="17"/>
      <c r="O55" s="20"/>
      <c r="P55" s="17"/>
      <c r="Q55" s="20"/>
      <c r="R55" s="17"/>
      <c r="S55" s="20"/>
    </row>
    <row r="56" spans="1:19" ht="16.5" customHeight="1">
      <c r="A56" s="11">
        <v>38</v>
      </c>
      <c r="B56" s="225" t="s">
        <v>103</v>
      </c>
      <c r="C56" s="13" t="s">
        <v>214</v>
      </c>
      <c r="D56" s="365">
        <v>2</v>
      </c>
      <c r="E56" s="14"/>
      <c r="F56" s="14" t="s">
        <v>117</v>
      </c>
      <c r="G56" s="16">
        <v>30</v>
      </c>
      <c r="H56" s="17"/>
      <c r="I56" s="20"/>
      <c r="J56" s="17"/>
      <c r="K56" s="20">
        <v>30</v>
      </c>
      <c r="L56" s="17"/>
      <c r="M56" s="67"/>
      <c r="N56" s="17"/>
      <c r="O56" s="20"/>
      <c r="P56" s="17"/>
      <c r="Q56" s="20"/>
      <c r="R56" s="17"/>
      <c r="S56" s="20"/>
    </row>
    <row r="57" spans="1:19" ht="16.5" customHeight="1" thickBot="1">
      <c r="A57" s="46">
        <v>39</v>
      </c>
      <c r="B57" s="225" t="s">
        <v>104</v>
      </c>
      <c r="C57" s="13" t="s">
        <v>215</v>
      </c>
      <c r="D57" s="365">
        <v>2</v>
      </c>
      <c r="E57" s="14"/>
      <c r="F57" s="14" t="s">
        <v>117</v>
      </c>
      <c r="G57" s="16">
        <v>30</v>
      </c>
      <c r="H57" s="17"/>
      <c r="I57" s="20"/>
      <c r="J57" s="17"/>
      <c r="K57" s="20">
        <v>30</v>
      </c>
      <c r="L57" s="17"/>
      <c r="M57" s="67"/>
      <c r="N57" s="17"/>
      <c r="O57" s="20"/>
      <c r="P57" s="17"/>
      <c r="Q57" s="20"/>
      <c r="R57" s="17"/>
      <c r="S57" s="20"/>
    </row>
    <row r="58" spans="1:19" s="159" customFormat="1" ht="16.5" customHeight="1" thickBot="1" thickTop="1">
      <c r="A58" s="259" t="s">
        <v>11</v>
      </c>
      <c r="B58" s="260"/>
      <c r="C58" s="81"/>
      <c r="D58" s="82">
        <f>SUM(D52:D57)</f>
        <v>14</v>
      </c>
      <c r="E58" s="83"/>
      <c r="F58" s="83"/>
      <c r="G58" s="82">
        <f>SUM(G52:G57)</f>
        <v>180</v>
      </c>
      <c r="H58" s="84">
        <f aca="true" t="shared" si="4" ref="H58:S58">SUM(H52:H57)</f>
        <v>30</v>
      </c>
      <c r="I58" s="86">
        <f t="shared" si="4"/>
        <v>30</v>
      </c>
      <c r="J58" s="84">
        <f t="shared" si="4"/>
        <v>30</v>
      </c>
      <c r="K58" s="86">
        <f t="shared" si="4"/>
        <v>90</v>
      </c>
      <c r="L58" s="84">
        <f t="shared" si="4"/>
        <v>0</v>
      </c>
      <c r="M58" s="86">
        <f t="shared" si="4"/>
        <v>0</v>
      </c>
      <c r="N58" s="84">
        <f t="shared" si="4"/>
        <v>0</v>
      </c>
      <c r="O58" s="86">
        <f t="shared" si="4"/>
        <v>0</v>
      </c>
      <c r="P58" s="84">
        <f t="shared" si="4"/>
        <v>0</v>
      </c>
      <c r="Q58" s="86">
        <f t="shared" si="4"/>
        <v>0</v>
      </c>
      <c r="R58" s="84">
        <f t="shared" si="4"/>
        <v>0</v>
      </c>
      <c r="S58" s="86">
        <f t="shared" si="4"/>
        <v>0</v>
      </c>
    </row>
    <row r="59" spans="1:19" s="159" customFormat="1" ht="33.75" customHeight="1" thickBot="1" thickTop="1">
      <c r="A59" s="372" t="s">
        <v>108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</row>
    <row r="60" spans="1:19" ht="16.5" customHeight="1" thickTop="1">
      <c r="A60" s="39">
        <v>40</v>
      </c>
      <c r="B60" s="296" t="s">
        <v>285</v>
      </c>
      <c r="C60" s="38" t="s">
        <v>216</v>
      </c>
      <c r="D60" s="367">
        <v>3</v>
      </c>
      <c r="E60" s="40"/>
      <c r="F60" s="40" t="s">
        <v>118</v>
      </c>
      <c r="G60" s="41">
        <v>30</v>
      </c>
      <c r="H60" s="42">
        <v>30</v>
      </c>
      <c r="I60" s="44"/>
      <c r="J60" s="42"/>
      <c r="K60" s="44"/>
      <c r="L60" s="42"/>
      <c r="M60" s="60"/>
      <c r="N60" s="42"/>
      <c r="O60" s="44"/>
      <c r="P60" s="42"/>
      <c r="Q60" s="44"/>
      <c r="R60" s="42"/>
      <c r="S60" s="44"/>
    </row>
    <row r="61" spans="1:19" ht="16.5" customHeight="1">
      <c r="A61" s="11">
        <v>41</v>
      </c>
      <c r="B61" s="297"/>
      <c r="C61" s="13" t="s">
        <v>217</v>
      </c>
      <c r="D61" s="365">
        <v>3</v>
      </c>
      <c r="E61" s="14"/>
      <c r="F61" s="14" t="s">
        <v>117</v>
      </c>
      <c r="G61" s="16">
        <v>30</v>
      </c>
      <c r="H61" s="17"/>
      <c r="I61" s="20"/>
      <c r="J61" s="17">
        <v>30</v>
      </c>
      <c r="K61" s="20"/>
      <c r="L61" s="17"/>
      <c r="M61" s="67"/>
      <c r="N61" s="17"/>
      <c r="O61" s="20"/>
      <c r="P61" s="17"/>
      <c r="Q61" s="20"/>
      <c r="R61" s="17"/>
      <c r="S61" s="20"/>
    </row>
    <row r="62" spans="1:19" ht="16.5" customHeight="1">
      <c r="A62" s="11">
        <v>42</v>
      </c>
      <c r="B62" s="297"/>
      <c r="C62" s="13" t="s">
        <v>218</v>
      </c>
      <c r="D62" s="365">
        <v>3</v>
      </c>
      <c r="E62" s="14"/>
      <c r="F62" s="14" t="s">
        <v>119</v>
      </c>
      <c r="G62" s="16">
        <v>30</v>
      </c>
      <c r="H62" s="17"/>
      <c r="I62" s="20"/>
      <c r="J62" s="17"/>
      <c r="K62" s="20"/>
      <c r="L62" s="17">
        <v>30</v>
      </c>
      <c r="M62" s="67"/>
      <c r="N62" s="17"/>
      <c r="O62" s="20"/>
      <c r="P62" s="17"/>
      <c r="Q62" s="20"/>
      <c r="R62" s="17"/>
      <c r="S62" s="20"/>
    </row>
    <row r="63" spans="1:19" ht="16.5" customHeight="1">
      <c r="A63" s="11">
        <v>43</v>
      </c>
      <c r="B63" s="297"/>
      <c r="C63" s="13" t="s">
        <v>219</v>
      </c>
      <c r="D63" s="365">
        <v>3</v>
      </c>
      <c r="E63" s="14"/>
      <c r="F63" s="14" t="s">
        <v>119</v>
      </c>
      <c r="G63" s="16">
        <v>30</v>
      </c>
      <c r="H63" s="17"/>
      <c r="I63" s="20"/>
      <c r="J63" s="17"/>
      <c r="K63" s="20"/>
      <c r="L63" s="17">
        <v>30</v>
      </c>
      <c r="M63" s="67"/>
      <c r="N63" s="17"/>
      <c r="O63" s="20"/>
      <c r="P63" s="17"/>
      <c r="Q63" s="20"/>
      <c r="R63" s="17"/>
      <c r="S63" s="20"/>
    </row>
    <row r="64" spans="1:19" ht="16.5" customHeight="1">
      <c r="A64" s="11">
        <v>44</v>
      </c>
      <c r="B64" s="297"/>
      <c r="C64" s="13" t="s">
        <v>220</v>
      </c>
      <c r="D64" s="365">
        <v>3</v>
      </c>
      <c r="E64" s="14"/>
      <c r="F64" s="14" t="s">
        <v>119</v>
      </c>
      <c r="G64" s="16">
        <v>30</v>
      </c>
      <c r="H64" s="17"/>
      <c r="I64" s="20"/>
      <c r="J64" s="17"/>
      <c r="K64" s="20"/>
      <c r="L64" s="17">
        <v>30</v>
      </c>
      <c r="M64" s="67"/>
      <c r="N64" s="17"/>
      <c r="O64" s="20"/>
      <c r="P64" s="17"/>
      <c r="Q64" s="20"/>
      <c r="R64" s="17"/>
      <c r="S64" s="20"/>
    </row>
    <row r="65" spans="1:19" ht="16.5" customHeight="1">
      <c r="A65" s="11">
        <v>45</v>
      </c>
      <c r="B65" s="297"/>
      <c r="C65" s="13" t="s">
        <v>221</v>
      </c>
      <c r="D65" s="365">
        <v>3</v>
      </c>
      <c r="E65" s="14"/>
      <c r="F65" s="14" t="s">
        <v>120</v>
      </c>
      <c r="G65" s="16">
        <v>30</v>
      </c>
      <c r="H65" s="17"/>
      <c r="I65" s="20"/>
      <c r="J65" s="17"/>
      <c r="K65" s="20"/>
      <c r="L65" s="17"/>
      <c r="M65" s="67"/>
      <c r="N65" s="17">
        <v>30</v>
      </c>
      <c r="O65" s="20"/>
      <c r="P65" s="17"/>
      <c r="Q65" s="20"/>
      <c r="R65" s="17"/>
      <c r="S65" s="20"/>
    </row>
    <row r="66" spans="1:19" ht="16.5" customHeight="1" thickBot="1">
      <c r="A66" s="24">
        <v>46</v>
      </c>
      <c r="B66" s="298"/>
      <c r="C66" s="23" t="s">
        <v>222</v>
      </c>
      <c r="D66" s="365">
        <v>3</v>
      </c>
      <c r="E66" s="25"/>
      <c r="F66" s="25" t="s">
        <v>120</v>
      </c>
      <c r="G66" s="128">
        <v>30</v>
      </c>
      <c r="H66" s="27"/>
      <c r="I66" s="29"/>
      <c r="J66" s="27"/>
      <c r="K66" s="29"/>
      <c r="L66" s="27"/>
      <c r="M66" s="129"/>
      <c r="N66" s="27">
        <v>30</v>
      </c>
      <c r="O66" s="29"/>
      <c r="P66" s="27"/>
      <c r="Q66" s="29"/>
      <c r="R66" s="27"/>
      <c r="S66" s="29"/>
    </row>
    <row r="67" spans="1:19" s="159" customFormat="1" ht="16.5" customHeight="1" thickBot="1" thickTop="1">
      <c r="A67" s="249" t="s">
        <v>11</v>
      </c>
      <c r="B67" s="250"/>
      <c r="C67" s="31"/>
      <c r="D67" s="32">
        <f>SUM(D60:D66)</f>
        <v>21</v>
      </c>
      <c r="E67" s="33"/>
      <c r="F67" s="33"/>
      <c r="G67" s="32">
        <f>SUM(G60:G66)</f>
        <v>210</v>
      </c>
      <c r="H67" s="34">
        <f aca="true" t="shared" si="5" ref="H67:S67">SUM(H60:H66)</f>
        <v>30</v>
      </c>
      <c r="I67" s="36">
        <f t="shared" si="5"/>
        <v>0</v>
      </c>
      <c r="J67" s="34">
        <f t="shared" si="5"/>
        <v>30</v>
      </c>
      <c r="K67" s="36">
        <f t="shared" si="5"/>
        <v>0</v>
      </c>
      <c r="L67" s="34">
        <f t="shared" si="5"/>
        <v>90</v>
      </c>
      <c r="M67" s="36">
        <f t="shared" si="5"/>
        <v>0</v>
      </c>
      <c r="N67" s="34">
        <f t="shared" si="5"/>
        <v>60</v>
      </c>
      <c r="O67" s="36">
        <f t="shared" si="5"/>
        <v>0</v>
      </c>
      <c r="P67" s="34">
        <f t="shared" si="5"/>
        <v>0</v>
      </c>
      <c r="Q67" s="36">
        <f t="shared" si="5"/>
        <v>0</v>
      </c>
      <c r="R67" s="34">
        <f t="shared" si="5"/>
        <v>0</v>
      </c>
      <c r="S67" s="36">
        <f t="shared" si="5"/>
        <v>0</v>
      </c>
    </row>
    <row r="68" spans="1:19" ht="16.5" customHeight="1" hidden="1" thickTop="1">
      <c r="A68" s="244" t="s">
        <v>37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</row>
    <row r="69" spans="1:19" ht="16.5" customHeight="1" thickBot="1" thickTop="1">
      <c r="A69" s="244" t="s">
        <v>109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</row>
    <row r="70" spans="1:19" ht="16.5" customHeight="1" thickTop="1">
      <c r="A70" s="10">
        <v>47</v>
      </c>
      <c r="B70" s="224" t="s">
        <v>106</v>
      </c>
      <c r="C70" s="56" t="s">
        <v>223</v>
      </c>
      <c r="D70" s="10">
        <v>3</v>
      </c>
      <c r="E70" s="57"/>
      <c r="F70" s="57" t="s">
        <v>119</v>
      </c>
      <c r="G70" s="58">
        <v>30</v>
      </c>
      <c r="H70" s="61"/>
      <c r="I70" s="59"/>
      <c r="J70" s="61"/>
      <c r="K70" s="59"/>
      <c r="L70" s="61">
        <v>30</v>
      </c>
      <c r="M70" s="91"/>
      <c r="N70" s="61"/>
      <c r="O70" s="59"/>
      <c r="P70" s="61"/>
      <c r="Q70" s="59"/>
      <c r="R70" s="61"/>
      <c r="S70" s="59"/>
    </row>
    <row r="71" spans="1:19" ht="16.5" customHeight="1" thickBot="1">
      <c r="A71" s="11">
        <v>48</v>
      </c>
      <c r="B71" s="225" t="s">
        <v>107</v>
      </c>
      <c r="C71" s="13" t="s">
        <v>224</v>
      </c>
      <c r="D71" s="11">
        <v>3</v>
      </c>
      <c r="E71" s="14"/>
      <c r="F71" s="14" t="s">
        <v>120</v>
      </c>
      <c r="G71" s="16">
        <v>30</v>
      </c>
      <c r="H71" s="17"/>
      <c r="I71" s="20"/>
      <c r="J71" s="17"/>
      <c r="K71" s="20"/>
      <c r="L71" s="17"/>
      <c r="M71" s="67"/>
      <c r="N71" s="17">
        <v>30</v>
      </c>
      <c r="O71" s="20"/>
      <c r="P71" s="17"/>
      <c r="Q71" s="20"/>
      <c r="R71" s="17"/>
      <c r="S71" s="20"/>
    </row>
    <row r="72" spans="1:19" ht="16.5" customHeight="1" hidden="1">
      <c r="A72" s="11"/>
      <c r="B72" s="12"/>
      <c r="C72" s="13"/>
      <c r="D72" s="11"/>
      <c r="E72" s="14"/>
      <c r="F72" s="14"/>
      <c r="G72" s="16" t="e">
        <f>SUM(#REF!)</f>
        <v>#REF!</v>
      </c>
      <c r="H72" s="17"/>
      <c r="I72" s="20"/>
      <c r="J72" s="17"/>
      <c r="K72" s="20"/>
      <c r="L72" s="17"/>
      <c r="M72" s="67"/>
      <c r="N72" s="17"/>
      <c r="O72" s="20"/>
      <c r="P72" s="17"/>
      <c r="Q72" s="20"/>
      <c r="R72" s="17"/>
      <c r="S72" s="20"/>
    </row>
    <row r="73" spans="1:19" ht="16.5" customHeight="1" hidden="1">
      <c r="A73" s="11"/>
      <c r="B73" s="12"/>
      <c r="C73" s="13"/>
      <c r="D73" s="11"/>
      <c r="E73" s="14"/>
      <c r="F73" s="14"/>
      <c r="G73" s="16" t="e">
        <f>SUM(#REF!)</f>
        <v>#REF!</v>
      </c>
      <c r="H73" s="17"/>
      <c r="I73" s="20"/>
      <c r="J73" s="17"/>
      <c r="K73" s="20"/>
      <c r="L73" s="17"/>
      <c r="M73" s="67"/>
      <c r="N73" s="17"/>
      <c r="O73" s="20"/>
      <c r="P73" s="17"/>
      <c r="Q73" s="20"/>
      <c r="R73" s="17"/>
      <c r="S73" s="20"/>
    </row>
    <row r="74" spans="1:19" ht="16.5" customHeight="1" hidden="1" thickBot="1">
      <c r="A74" s="46"/>
      <c r="B74" s="12"/>
      <c r="C74" s="13"/>
      <c r="D74" s="11"/>
      <c r="E74" s="14"/>
      <c r="F74" s="14"/>
      <c r="G74" s="16" t="e">
        <f>SUM(#REF!)</f>
        <v>#REF!</v>
      </c>
      <c r="H74" s="17"/>
      <c r="I74" s="20"/>
      <c r="J74" s="17"/>
      <c r="K74" s="20"/>
      <c r="L74" s="17"/>
      <c r="M74" s="67"/>
      <c r="N74" s="17"/>
      <c r="O74" s="20"/>
      <c r="P74" s="17"/>
      <c r="Q74" s="20"/>
      <c r="R74" s="17"/>
      <c r="S74" s="20"/>
    </row>
    <row r="75" spans="1:19" s="159" customFormat="1" ht="16.5" customHeight="1" thickBot="1" thickTop="1">
      <c r="A75" s="261" t="s">
        <v>11</v>
      </c>
      <c r="B75" s="250"/>
      <c r="C75" s="31"/>
      <c r="D75" s="32">
        <f>SUM(D70:D74)</f>
        <v>6</v>
      </c>
      <c r="E75" s="33"/>
      <c r="F75" s="33"/>
      <c r="G75" s="32">
        <f>G70+G71</f>
        <v>60</v>
      </c>
      <c r="H75" s="34">
        <f aca="true" t="shared" si="6" ref="H75:S75">SUM(H70:H74)</f>
        <v>0</v>
      </c>
      <c r="I75" s="36">
        <f t="shared" si="6"/>
        <v>0</v>
      </c>
      <c r="J75" s="34">
        <f t="shared" si="6"/>
        <v>0</v>
      </c>
      <c r="K75" s="36">
        <f t="shared" si="6"/>
        <v>0</v>
      </c>
      <c r="L75" s="34">
        <f t="shared" si="6"/>
        <v>30</v>
      </c>
      <c r="M75" s="36">
        <f t="shared" si="6"/>
        <v>0</v>
      </c>
      <c r="N75" s="34">
        <f t="shared" si="6"/>
        <v>30</v>
      </c>
      <c r="O75" s="36">
        <f t="shared" si="6"/>
        <v>0</v>
      </c>
      <c r="P75" s="34">
        <f t="shared" si="6"/>
        <v>0</v>
      </c>
      <c r="Q75" s="36">
        <f t="shared" si="6"/>
        <v>0</v>
      </c>
      <c r="R75" s="34">
        <f t="shared" si="6"/>
        <v>0</v>
      </c>
      <c r="S75" s="36">
        <f t="shared" si="6"/>
        <v>0</v>
      </c>
    </row>
    <row r="76" spans="1:19" ht="16.5" customHeight="1" thickBot="1" thickTop="1">
      <c r="A76" s="241" t="s">
        <v>110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1:19" ht="16.5" customHeight="1" thickTop="1">
      <c r="A77" s="10">
        <v>49</v>
      </c>
      <c r="B77" s="224" t="s">
        <v>111</v>
      </c>
      <c r="C77" s="56" t="s">
        <v>225</v>
      </c>
      <c r="D77" s="367">
        <v>6</v>
      </c>
      <c r="E77" s="57"/>
      <c r="F77" s="57" t="s">
        <v>118</v>
      </c>
      <c r="G77" s="58">
        <v>30</v>
      </c>
      <c r="H77" s="61"/>
      <c r="I77" s="59">
        <v>30</v>
      </c>
      <c r="J77" s="61"/>
      <c r="K77" s="59"/>
      <c r="L77" s="61"/>
      <c r="M77" s="91"/>
      <c r="N77" s="61"/>
      <c r="O77" s="59"/>
      <c r="P77" s="61"/>
      <c r="Q77" s="59"/>
      <c r="R77" s="61"/>
      <c r="S77" s="59"/>
    </row>
    <row r="78" spans="1:19" ht="16.5" customHeight="1">
      <c r="A78" s="11">
        <v>50</v>
      </c>
      <c r="B78" s="225" t="s">
        <v>112</v>
      </c>
      <c r="C78" s="13" t="s">
        <v>226</v>
      </c>
      <c r="D78" s="365">
        <v>6</v>
      </c>
      <c r="E78" s="14"/>
      <c r="F78" s="14" t="s">
        <v>117</v>
      </c>
      <c r="G78" s="16">
        <v>30</v>
      </c>
      <c r="H78" s="17"/>
      <c r="I78" s="20"/>
      <c r="J78" s="17"/>
      <c r="K78" s="20">
        <v>30</v>
      </c>
      <c r="L78" s="17"/>
      <c r="M78" s="67"/>
      <c r="N78" s="17"/>
      <c r="O78" s="20"/>
      <c r="P78" s="17"/>
      <c r="Q78" s="20"/>
      <c r="R78" s="17"/>
      <c r="S78" s="20"/>
    </row>
    <row r="79" spans="1:19" ht="16.5" customHeight="1">
      <c r="A79" s="11">
        <v>51</v>
      </c>
      <c r="B79" s="225" t="s">
        <v>113</v>
      </c>
      <c r="C79" s="13" t="s">
        <v>227</v>
      </c>
      <c r="D79" s="365">
        <v>6</v>
      </c>
      <c r="E79" s="14"/>
      <c r="F79" s="14" t="s">
        <v>119</v>
      </c>
      <c r="G79" s="16">
        <v>30</v>
      </c>
      <c r="H79" s="17"/>
      <c r="I79" s="20"/>
      <c r="J79" s="17"/>
      <c r="K79" s="20"/>
      <c r="L79" s="17"/>
      <c r="M79" s="67">
        <v>30</v>
      </c>
      <c r="N79" s="17"/>
      <c r="O79" s="20"/>
      <c r="P79" s="17"/>
      <c r="Q79" s="20"/>
      <c r="R79" s="17"/>
      <c r="S79" s="20"/>
    </row>
    <row r="80" spans="1:19" ht="16.5" customHeight="1" thickBot="1">
      <c r="A80" s="11">
        <v>52</v>
      </c>
      <c r="B80" s="225" t="s">
        <v>114</v>
      </c>
      <c r="C80" s="13" t="s">
        <v>228</v>
      </c>
      <c r="D80" s="365">
        <v>6</v>
      </c>
      <c r="E80" s="14"/>
      <c r="F80" s="14" t="s">
        <v>120</v>
      </c>
      <c r="G80" s="16">
        <v>30</v>
      </c>
      <c r="H80" s="17"/>
      <c r="I80" s="20"/>
      <c r="J80" s="17"/>
      <c r="K80" s="20"/>
      <c r="L80" s="17"/>
      <c r="M80" s="67"/>
      <c r="N80" s="17"/>
      <c r="O80" s="20">
        <v>30</v>
      </c>
      <c r="P80" s="17"/>
      <c r="Q80" s="20"/>
      <c r="R80" s="17"/>
      <c r="S80" s="20"/>
    </row>
    <row r="81" spans="1:19" ht="16.5" customHeight="1" hidden="1" thickBot="1">
      <c r="A81" s="46"/>
      <c r="B81" s="12"/>
      <c r="C81" s="13"/>
      <c r="D81" s="11"/>
      <c r="E81" s="14"/>
      <c r="F81" s="14"/>
      <c r="G81" s="16" t="e">
        <f>SUM(#REF!)</f>
        <v>#REF!</v>
      </c>
      <c r="H81" s="17"/>
      <c r="I81" s="20"/>
      <c r="J81" s="17"/>
      <c r="K81" s="20"/>
      <c r="L81" s="17"/>
      <c r="M81" s="67"/>
      <c r="N81" s="17"/>
      <c r="O81" s="20"/>
      <c r="P81" s="17"/>
      <c r="Q81" s="20"/>
      <c r="R81" s="17"/>
      <c r="S81" s="20"/>
    </row>
    <row r="82" spans="1:19" s="159" customFormat="1" ht="16.5" customHeight="1" thickBot="1" thickTop="1">
      <c r="A82" s="261" t="s">
        <v>11</v>
      </c>
      <c r="B82" s="250"/>
      <c r="C82" s="31"/>
      <c r="D82" s="32">
        <f>SUM(D77:D81)</f>
        <v>24</v>
      </c>
      <c r="E82" s="33"/>
      <c r="F82" s="33"/>
      <c r="G82" s="32">
        <f>SUM(G77:G80)</f>
        <v>120</v>
      </c>
      <c r="H82" s="34">
        <f aca="true" t="shared" si="7" ref="H82:S82">SUM(H77:H81)</f>
        <v>0</v>
      </c>
      <c r="I82" s="36">
        <f t="shared" si="7"/>
        <v>30</v>
      </c>
      <c r="J82" s="34">
        <f t="shared" si="7"/>
        <v>0</v>
      </c>
      <c r="K82" s="36">
        <f t="shared" si="7"/>
        <v>30</v>
      </c>
      <c r="L82" s="34">
        <f t="shared" si="7"/>
        <v>0</v>
      </c>
      <c r="M82" s="36">
        <f t="shared" si="7"/>
        <v>30</v>
      </c>
      <c r="N82" s="34">
        <f t="shared" si="7"/>
        <v>0</v>
      </c>
      <c r="O82" s="36">
        <f t="shared" si="7"/>
        <v>30</v>
      </c>
      <c r="P82" s="34">
        <f t="shared" si="7"/>
        <v>0</v>
      </c>
      <c r="Q82" s="36">
        <f t="shared" si="7"/>
        <v>0</v>
      </c>
      <c r="R82" s="34">
        <f t="shared" si="7"/>
        <v>0</v>
      </c>
      <c r="S82" s="36">
        <f t="shared" si="7"/>
        <v>0</v>
      </c>
    </row>
    <row r="83" spans="1:19" ht="36.75" customHeight="1" thickTop="1">
      <c r="A83" s="381" t="s">
        <v>284</v>
      </c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</row>
    <row r="84" spans="1:19" ht="16.5" customHeight="1" thickBot="1">
      <c r="A84" s="238" t="s">
        <v>237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</row>
    <row r="85" spans="1:19" ht="16.5" customHeight="1" thickTop="1">
      <c r="A85" s="39">
        <v>53</v>
      </c>
      <c r="B85" s="374" t="s">
        <v>128</v>
      </c>
      <c r="C85" s="38" t="s">
        <v>238</v>
      </c>
      <c r="D85" s="364">
        <v>2</v>
      </c>
      <c r="E85" s="40" t="s">
        <v>118</v>
      </c>
      <c r="F85" s="40"/>
      <c r="G85" s="41">
        <v>30</v>
      </c>
      <c r="H85" s="42">
        <v>30</v>
      </c>
      <c r="I85" s="44"/>
      <c r="J85" s="42"/>
      <c r="K85" s="44"/>
      <c r="L85" s="42"/>
      <c r="M85" s="60"/>
      <c r="N85" s="42"/>
      <c r="O85" s="44"/>
      <c r="P85" s="42"/>
      <c r="Q85" s="44"/>
      <c r="R85" s="42"/>
      <c r="S85" s="44"/>
    </row>
    <row r="86" spans="1:19" ht="16.5" customHeight="1">
      <c r="A86" s="11">
        <v>54</v>
      </c>
      <c r="B86" s="374" t="s">
        <v>126</v>
      </c>
      <c r="C86" s="13" t="s">
        <v>239</v>
      </c>
      <c r="D86" s="364">
        <v>2</v>
      </c>
      <c r="E86" s="14"/>
      <c r="F86" s="14" t="s">
        <v>118</v>
      </c>
      <c r="G86" s="16">
        <v>30</v>
      </c>
      <c r="H86" s="17"/>
      <c r="I86" s="20">
        <v>30</v>
      </c>
      <c r="J86" s="17"/>
      <c r="K86" s="20"/>
      <c r="L86" s="17"/>
      <c r="M86" s="67"/>
      <c r="N86" s="17"/>
      <c r="O86" s="20"/>
      <c r="P86" s="17"/>
      <c r="Q86" s="20"/>
      <c r="R86" s="17"/>
      <c r="S86" s="20"/>
    </row>
    <row r="87" spans="1:19" ht="16.5" customHeight="1">
      <c r="A87" s="11">
        <v>55</v>
      </c>
      <c r="B87" s="374" t="s">
        <v>129</v>
      </c>
      <c r="C87" s="13" t="s">
        <v>240</v>
      </c>
      <c r="D87" s="364">
        <v>1</v>
      </c>
      <c r="E87" s="14"/>
      <c r="F87" s="14" t="s">
        <v>118</v>
      </c>
      <c r="G87" s="16">
        <v>15</v>
      </c>
      <c r="H87" s="17"/>
      <c r="I87" s="20">
        <v>15</v>
      </c>
      <c r="J87" s="17"/>
      <c r="K87" s="20"/>
      <c r="L87" s="17"/>
      <c r="M87" s="67"/>
      <c r="N87" s="17"/>
      <c r="O87" s="20"/>
      <c r="P87" s="17"/>
      <c r="Q87" s="20"/>
      <c r="R87" s="17"/>
      <c r="S87" s="20"/>
    </row>
    <row r="88" spans="1:19" ht="16.5" customHeight="1">
      <c r="A88" s="11">
        <v>56</v>
      </c>
      <c r="B88" s="374" t="s">
        <v>127</v>
      </c>
      <c r="C88" s="13" t="s">
        <v>241</v>
      </c>
      <c r="D88" s="364">
        <v>2</v>
      </c>
      <c r="E88" s="14"/>
      <c r="F88" s="14" t="s">
        <v>117</v>
      </c>
      <c r="G88" s="16">
        <v>30</v>
      </c>
      <c r="H88" s="17"/>
      <c r="I88" s="20"/>
      <c r="J88" s="17"/>
      <c r="K88" s="20">
        <v>30</v>
      </c>
      <c r="L88" s="17"/>
      <c r="M88" s="67"/>
      <c r="N88" s="17"/>
      <c r="O88" s="20"/>
      <c r="P88" s="17"/>
      <c r="Q88" s="20"/>
      <c r="R88" s="17"/>
      <c r="S88" s="20"/>
    </row>
    <row r="89" spans="1:19" ht="16.5" customHeight="1">
      <c r="A89" s="11">
        <v>57</v>
      </c>
      <c r="B89" s="374" t="s">
        <v>130</v>
      </c>
      <c r="C89" s="13" t="s">
        <v>242</v>
      </c>
      <c r="D89" s="364">
        <v>2</v>
      </c>
      <c r="E89" s="14"/>
      <c r="F89" s="14" t="s">
        <v>117</v>
      </c>
      <c r="G89" s="16">
        <v>30</v>
      </c>
      <c r="H89" s="17"/>
      <c r="I89" s="20"/>
      <c r="J89" s="17"/>
      <c r="K89" s="20">
        <v>30</v>
      </c>
      <c r="L89" s="17"/>
      <c r="M89" s="67"/>
      <c r="N89" s="17"/>
      <c r="O89" s="20"/>
      <c r="P89" s="17"/>
      <c r="Q89" s="20"/>
      <c r="R89" s="17"/>
      <c r="S89" s="20"/>
    </row>
    <row r="90" spans="1:19" ht="16.5" customHeight="1" thickBot="1">
      <c r="A90" s="46">
        <v>58</v>
      </c>
      <c r="B90" s="374" t="s">
        <v>131</v>
      </c>
      <c r="C90" s="13" t="s">
        <v>243</v>
      </c>
      <c r="D90" s="365">
        <v>1</v>
      </c>
      <c r="E90" s="14"/>
      <c r="F90" s="14" t="s">
        <v>117</v>
      </c>
      <c r="G90" s="16">
        <v>15</v>
      </c>
      <c r="H90" s="17"/>
      <c r="I90" s="20"/>
      <c r="J90" s="17"/>
      <c r="K90" s="20">
        <v>15</v>
      </c>
      <c r="L90" s="17"/>
      <c r="M90" s="67"/>
      <c r="N90" s="17"/>
      <c r="O90" s="20"/>
      <c r="P90" s="17"/>
      <c r="Q90" s="20"/>
      <c r="R90" s="17"/>
      <c r="S90" s="20"/>
    </row>
    <row r="91" spans="1:19" s="159" customFormat="1" ht="16.5" customHeight="1" thickBot="1" thickTop="1">
      <c r="A91" s="261" t="s">
        <v>11</v>
      </c>
      <c r="B91" s="250"/>
      <c r="C91" s="31"/>
      <c r="D91" s="32">
        <f>SUM(D85:D90)</f>
        <v>10</v>
      </c>
      <c r="E91" s="33"/>
      <c r="F91" s="33"/>
      <c r="G91" s="32">
        <f aca="true" t="shared" si="8" ref="G91:S91">SUM(G85:G90)</f>
        <v>150</v>
      </c>
      <c r="H91" s="34">
        <f t="shared" si="8"/>
        <v>30</v>
      </c>
      <c r="I91" s="36">
        <f t="shared" si="8"/>
        <v>45</v>
      </c>
      <c r="J91" s="34">
        <f t="shared" si="8"/>
        <v>0</v>
      </c>
      <c r="K91" s="36">
        <f t="shared" si="8"/>
        <v>75</v>
      </c>
      <c r="L91" s="34">
        <f t="shared" si="8"/>
        <v>0</v>
      </c>
      <c r="M91" s="36">
        <f t="shared" si="8"/>
        <v>0</v>
      </c>
      <c r="N91" s="34">
        <f t="shared" si="8"/>
        <v>0</v>
      </c>
      <c r="O91" s="36">
        <f t="shared" si="8"/>
        <v>0</v>
      </c>
      <c r="P91" s="34">
        <f t="shared" si="8"/>
        <v>0</v>
      </c>
      <c r="Q91" s="36">
        <f t="shared" si="8"/>
        <v>0</v>
      </c>
      <c r="R91" s="34">
        <f t="shared" si="8"/>
        <v>0</v>
      </c>
      <c r="S91" s="36">
        <f t="shared" si="8"/>
        <v>0</v>
      </c>
    </row>
    <row r="92" spans="1:19" s="176" customFormat="1" ht="16.5" customHeight="1" thickBot="1" thickTop="1">
      <c r="A92" s="241" t="s">
        <v>229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</row>
    <row r="93" spans="1:19" s="176" customFormat="1" ht="16.5" customHeight="1" thickTop="1">
      <c r="A93" s="39">
        <v>59</v>
      </c>
      <c r="B93" s="375" t="s">
        <v>268</v>
      </c>
      <c r="C93" s="38" t="s">
        <v>244</v>
      </c>
      <c r="D93" s="364">
        <v>2</v>
      </c>
      <c r="E93" s="40" t="s">
        <v>119</v>
      </c>
      <c r="F93" s="40"/>
      <c r="G93" s="41">
        <v>30</v>
      </c>
      <c r="H93" s="42"/>
      <c r="I93" s="60"/>
      <c r="J93" s="42"/>
      <c r="K93" s="44"/>
      <c r="L93" s="42">
        <v>30</v>
      </c>
      <c r="M93" s="60"/>
      <c r="N93" s="42"/>
      <c r="O93" s="44"/>
      <c r="P93" s="42"/>
      <c r="Q93" s="44"/>
      <c r="R93" s="42"/>
      <c r="S93" s="44"/>
    </row>
    <row r="94" spans="1:19" s="176" customFormat="1" ht="16.5" customHeight="1">
      <c r="A94" s="11">
        <v>60</v>
      </c>
      <c r="B94" s="375" t="s">
        <v>269</v>
      </c>
      <c r="C94" s="13" t="s">
        <v>245</v>
      </c>
      <c r="D94" s="364">
        <v>2</v>
      </c>
      <c r="E94" s="14"/>
      <c r="F94" s="14" t="s">
        <v>119</v>
      </c>
      <c r="G94" s="16">
        <v>30</v>
      </c>
      <c r="H94" s="17"/>
      <c r="I94" s="67"/>
      <c r="J94" s="17"/>
      <c r="K94" s="20"/>
      <c r="L94" s="17"/>
      <c r="M94" s="67">
        <v>30</v>
      </c>
      <c r="N94" s="17"/>
      <c r="O94" s="20"/>
      <c r="P94" s="17"/>
      <c r="Q94" s="20"/>
      <c r="R94" s="17"/>
      <c r="S94" s="20"/>
    </row>
    <row r="95" spans="1:19" s="176" customFormat="1" ht="16.5" customHeight="1">
      <c r="A95" s="11">
        <v>61</v>
      </c>
      <c r="B95" s="375" t="s">
        <v>270</v>
      </c>
      <c r="C95" s="13" t="s">
        <v>246</v>
      </c>
      <c r="D95" s="364">
        <v>1</v>
      </c>
      <c r="E95" s="14"/>
      <c r="F95" s="14" t="s">
        <v>119</v>
      </c>
      <c r="G95" s="16">
        <v>15</v>
      </c>
      <c r="H95" s="17"/>
      <c r="I95" s="67"/>
      <c r="J95" s="17"/>
      <c r="K95" s="20"/>
      <c r="L95" s="17"/>
      <c r="M95" s="67">
        <v>15</v>
      </c>
      <c r="N95" s="17"/>
      <c r="O95" s="20"/>
      <c r="P95" s="17"/>
      <c r="Q95" s="20"/>
      <c r="R95" s="17"/>
      <c r="S95" s="20"/>
    </row>
    <row r="96" spans="1:19" s="176" customFormat="1" ht="16.5" customHeight="1">
      <c r="A96" s="11">
        <v>62</v>
      </c>
      <c r="B96" s="375" t="s">
        <v>271</v>
      </c>
      <c r="C96" s="13" t="s">
        <v>247</v>
      </c>
      <c r="D96" s="364">
        <v>2</v>
      </c>
      <c r="E96" s="14"/>
      <c r="F96" s="14" t="s">
        <v>120</v>
      </c>
      <c r="G96" s="16">
        <v>30</v>
      </c>
      <c r="H96" s="17"/>
      <c r="I96" s="67"/>
      <c r="J96" s="17"/>
      <c r="K96" s="20"/>
      <c r="L96" s="17"/>
      <c r="M96" s="67"/>
      <c r="N96" s="17"/>
      <c r="O96" s="20">
        <v>30</v>
      </c>
      <c r="P96" s="17"/>
      <c r="Q96" s="20"/>
      <c r="R96" s="17"/>
      <c r="S96" s="20"/>
    </row>
    <row r="97" spans="1:19" s="176" customFormat="1" ht="16.5" customHeight="1">
      <c r="A97" s="11">
        <v>63</v>
      </c>
      <c r="B97" s="375" t="s">
        <v>272</v>
      </c>
      <c r="C97" s="13" t="s">
        <v>248</v>
      </c>
      <c r="D97" s="364">
        <v>2</v>
      </c>
      <c r="E97" s="14"/>
      <c r="F97" s="14" t="s">
        <v>120</v>
      </c>
      <c r="G97" s="16">
        <v>30</v>
      </c>
      <c r="H97" s="17"/>
      <c r="I97" s="67"/>
      <c r="J97" s="17"/>
      <c r="K97" s="20"/>
      <c r="L97" s="17"/>
      <c r="M97" s="67"/>
      <c r="N97" s="17"/>
      <c r="O97" s="20">
        <v>30</v>
      </c>
      <c r="P97" s="17"/>
      <c r="Q97" s="20"/>
      <c r="R97" s="17"/>
      <c r="S97" s="20"/>
    </row>
    <row r="98" spans="1:19" s="176" customFormat="1" ht="16.5" customHeight="1" thickBot="1">
      <c r="A98" s="46">
        <v>64</v>
      </c>
      <c r="B98" s="375" t="s">
        <v>273</v>
      </c>
      <c r="C98" s="13" t="s">
        <v>249</v>
      </c>
      <c r="D98" s="365">
        <v>1</v>
      </c>
      <c r="E98" s="14"/>
      <c r="F98" s="14" t="s">
        <v>120</v>
      </c>
      <c r="G98" s="16">
        <v>15</v>
      </c>
      <c r="H98" s="17"/>
      <c r="I98" s="67"/>
      <c r="J98" s="17"/>
      <c r="K98" s="20"/>
      <c r="L98" s="17"/>
      <c r="M98" s="67"/>
      <c r="N98" s="17"/>
      <c r="O98" s="20">
        <v>15</v>
      </c>
      <c r="P98" s="17"/>
      <c r="Q98" s="20"/>
      <c r="R98" s="17"/>
      <c r="S98" s="29"/>
    </row>
    <row r="99" spans="1:19" s="176" customFormat="1" ht="16.5" customHeight="1" thickBot="1" thickTop="1">
      <c r="A99" s="249" t="s">
        <v>11</v>
      </c>
      <c r="B99" s="294"/>
      <c r="C99" s="81"/>
      <c r="D99" s="32">
        <f>SUM(D93:D98)</f>
        <v>10</v>
      </c>
      <c r="E99" s="83"/>
      <c r="F99" s="83"/>
      <c r="G99" s="82">
        <f>SUM(G93:G98)</f>
        <v>150</v>
      </c>
      <c r="H99" s="84">
        <f aca="true" t="shared" si="9" ref="H99:R99">SUM(H93:H98)</f>
        <v>0</v>
      </c>
      <c r="I99" s="86">
        <f t="shared" si="9"/>
        <v>0</v>
      </c>
      <c r="J99" s="84">
        <f t="shared" si="9"/>
        <v>0</v>
      </c>
      <c r="K99" s="86">
        <f t="shared" si="9"/>
        <v>0</v>
      </c>
      <c r="L99" s="84">
        <f t="shared" si="9"/>
        <v>30</v>
      </c>
      <c r="M99" s="86">
        <f t="shared" si="9"/>
        <v>45</v>
      </c>
      <c r="N99" s="84">
        <f t="shared" si="9"/>
        <v>0</v>
      </c>
      <c r="O99" s="86">
        <f t="shared" si="9"/>
        <v>75</v>
      </c>
      <c r="P99" s="84">
        <f t="shared" si="9"/>
        <v>0</v>
      </c>
      <c r="Q99" s="86">
        <f t="shared" si="9"/>
        <v>0</v>
      </c>
      <c r="R99" s="84">
        <f t="shared" si="9"/>
        <v>0</v>
      </c>
      <c r="S99" s="70"/>
    </row>
    <row r="100" spans="1:19" ht="16.5" customHeight="1" thickBot="1" thickTop="1">
      <c r="A100" s="241" t="s">
        <v>231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</row>
    <row r="101" spans="1:19" ht="16.5" customHeight="1" thickTop="1">
      <c r="A101" s="39">
        <v>59</v>
      </c>
      <c r="B101" s="375" t="s">
        <v>274</v>
      </c>
      <c r="C101" s="38" t="s">
        <v>250</v>
      </c>
      <c r="D101" s="364">
        <v>2</v>
      </c>
      <c r="E101" s="40"/>
      <c r="F101" s="40"/>
      <c r="G101" s="41">
        <v>30</v>
      </c>
      <c r="H101" s="42">
        <v>30</v>
      </c>
      <c r="I101" s="60"/>
      <c r="J101" s="42"/>
      <c r="K101" s="44"/>
      <c r="L101" s="42"/>
      <c r="M101" s="60"/>
      <c r="N101" s="42"/>
      <c r="O101" s="44"/>
      <c r="P101" s="42"/>
      <c r="Q101" s="44"/>
      <c r="R101" s="42"/>
      <c r="S101" s="44"/>
    </row>
    <row r="102" spans="1:19" ht="16.5" customHeight="1">
      <c r="A102" s="11">
        <v>60</v>
      </c>
      <c r="B102" s="375" t="s">
        <v>275</v>
      </c>
      <c r="C102" s="13" t="s">
        <v>251</v>
      </c>
      <c r="D102" s="364">
        <v>2</v>
      </c>
      <c r="E102" s="14"/>
      <c r="F102" s="14" t="s">
        <v>118</v>
      </c>
      <c r="G102" s="16">
        <v>30</v>
      </c>
      <c r="H102" s="17"/>
      <c r="I102" s="67">
        <v>30</v>
      </c>
      <c r="J102" s="17"/>
      <c r="K102" s="20"/>
      <c r="L102" s="17"/>
      <c r="M102" s="67"/>
      <c r="N102" s="17"/>
      <c r="O102" s="20"/>
      <c r="P102" s="17"/>
      <c r="Q102" s="20"/>
      <c r="R102" s="17"/>
      <c r="S102" s="20"/>
    </row>
    <row r="103" spans="1:19" ht="16.5" customHeight="1">
      <c r="A103" s="11">
        <v>61</v>
      </c>
      <c r="B103" s="375" t="s">
        <v>276</v>
      </c>
      <c r="C103" s="13" t="s">
        <v>252</v>
      </c>
      <c r="D103" s="364">
        <v>1</v>
      </c>
      <c r="E103" s="14"/>
      <c r="F103" s="14" t="s">
        <v>118</v>
      </c>
      <c r="G103" s="16">
        <v>15</v>
      </c>
      <c r="H103" s="17"/>
      <c r="I103" s="67">
        <v>15</v>
      </c>
      <c r="J103" s="17"/>
      <c r="K103" s="20"/>
      <c r="L103" s="17"/>
      <c r="M103" s="67"/>
      <c r="N103" s="17"/>
      <c r="O103" s="20"/>
      <c r="P103" s="17"/>
      <c r="Q103" s="20"/>
      <c r="R103" s="17"/>
      <c r="S103" s="20"/>
    </row>
    <row r="104" spans="1:19" ht="16.5" customHeight="1">
      <c r="A104" s="11">
        <v>62</v>
      </c>
      <c r="B104" s="375" t="s">
        <v>277</v>
      </c>
      <c r="C104" s="13" t="s">
        <v>253</v>
      </c>
      <c r="D104" s="364">
        <v>2</v>
      </c>
      <c r="E104" s="14"/>
      <c r="F104" s="14" t="s">
        <v>117</v>
      </c>
      <c r="G104" s="16">
        <v>30</v>
      </c>
      <c r="H104" s="17"/>
      <c r="I104" s="67"/>
      <c r="J104" s="17"/>
      <c r="K104" s="20">
        <v>30</v>
      </c>
      <c r="L104" s="17"/>
      <c r="M104" s="67"/>
      <c r="N104" s="17"/>
      <c r="O104" s="20"/>
      <c r="P104" s="17"/>
      <c r="Q104" s="20"/>
      <c r="R104" s="17"/>
      <c r="S104" s="20"/>
    </row>
    <row r="105" spans="1:19" ht="16.5" customHeight="1">
      <c r="A105" s="11">
        <v>63</v>
      </c>
      <c r="B105" s="375" t="s">
        <v>278</v>
      </c>
      <c r="C105" s="13" t="s">
        <v>254</v>
      </c>
      <c r="D105" s="364">
        <v>2</v>
      </c>
      <c r="E105" s="14"/>
      <c r="F105" s="14" t="s">
        <v>117</v>
      </c>
      <c r="G105" s="16">
        <v>30</v>
      </c>
      <c r="H105" s="17"/>
      <c r="I105" s="67"/>
      <c r="J105" s="17"/>
      <c r="K105" s="20">
        <v>30</v>
      </c>
      <c r="L105" s="17"/>
      <c r="M105" s="67"/>
      <c r="N105" s="17"/>
      <c r="O105" s="20"/>
      <c r="P105" s="17"/>
      <c r="Q105" s="20"/>
      <c r="R105" s="17"/>
      <c r="S105" s="20"/>
    </row>
    <row r="106" spans="1:19" ht="16.5" customHeight="1" thickBot="1">
      <c r="A106" s="46">
        <v>64</v>
      </c>
      <c r="B106" s="375" t="s">
        <v>279</v>
      </c>
      <c r="C106" s="13" t="s">
        <v>255</v>
      </c>
      <c r="D106" s="365">
        <v>1</v>
      </c>
      <c r="E106" s="14"/>
      <c r="F106" s="14" t="s">
        <v>117</v>
      </c>
      <c r="G106" s="16">
        <v>15</v>
      </c>
      <c r="H106" s="17"/>
      <c r="I106" s="67"/>
      <c r="J106" s="17"/>
      <c r="K106" s="20">
        <v>15</v>
      </c>
      <c r="L106" s="17"/>
      <c r="M106" s="67"/>
      <c r="N106" s="17"/>
      <c r="O106" s="20"/>
      <c r="P106" s="17"/>
      <c r="Q106" s="20"/>
      <c r="R106" s="17"/>
      <c r="S106" s="29"/>
    </row>
    <row r="107" spans="1:19" s="159" customFormat="1" ht="16.5" customHeight="1" thickBot="1" thickTop="1">
      <c r="A107" s="249" t="s">
        <v>11</v>
      </c>
      <c r="B107" s="294"/>
      <c r="C107" s="81"/>
      <c r="D107" s="32">
        <f>SUM(D101:D106)</f>
        <v>10</v>
      </c>
      <c r="E107" s="83"/>
      <c r="F107" s="83"/>
      <c r="G107" s="82">
        <f>SUM(G101:G106)</f>
        <v>150</v>
      </c>
      <c r="H107" s="84">
        <f aca="true" t="shared" si="10" ref="H107:R107">SUM(H101:H106)</f>
        <v>30</v>
      </c>
      <c r="I107" s="86">
        <f t="shared" si="10"/>
        <v>45</v>
      </c>
      <c r="J107" s="84">
        <f t="shared" si="10"/>
        <v>0</v>
      </c>
      <c r="K107" s="86">
        <f t="shared" si="10"/>
        <v>75</v>
      </c>
      <c r="L107" s="84">
        <f t="shared" si="10"/>
        <v>0</v>
      </c>
      <c r="M107" s="86">
        <f t="shared" si="10"/>
        <v>0</v>
      </c>
      <c r="N107" s="84">
        <f t="shared" si="10"/>
        <v>0</v>
      </c>
      <c r="O107" s="86">
        <f t="shared" si="10"/>
        <v>0</v>
      </c>
      <c r="P107" s="84">
        <f t="shared" si="10"/>
        <v>0</v>
      </c>
      <c r="Q107" s="86">
        <f t="shared" si="10"/>
        <v>0</v>
      </c>
      <c r="R107" s="84">
        <f t="shared" si="10"/>
        <v>0</v>
      </c>
      <c r="S107" s="70"/>
    </row>
    <row r="108" spans="1:19" s="176" customFormat="1" ht="16.5" customHeight="1" thickBot="1" thickTop="1">
      <c r="A108" s="241" t="s">
        <v>232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</row>
    <row r="109" spans="1:19" s="176" customFormat="1" ht="16.5" customHeight="1" thickTop="1">
      <c r="A109" s="39">
        <v>59</v>
      </c>
      <c r="B109" s="376" t="s">
        <v>233</v>
      </c>
      <c r="C109" s="38" t="s">
        <v>256</v>
      </c>
      <c r="D109" s="364">
        <v>2</v>
      </c>
      <c r="E109" s="40" t="s">
        <v>119</v>
      </c>
      <c r="F109" s="40"/>
      <c r="G109" s="41">
        <v>30</v>
      </c>
      <c r="H109" s="42">
        <v>30</v>
      </c>
      <c r="I109" s="60"/>
      <c r="J109" s="42"/>
      <c r="K109" s="44"/>
      <c r="L109" s="42"/>
      <c r="M109" s="60"/>
      <c r="N109" s="42"/>
      <c r="O109" s="44"/>
      <c r="P109" s="42"/>
      <c r="Q109" s="44"/>
      <c r="R109" s="42"/>
      <c r="S109" s="44"/>
    </row>
    <row r="110" spans="1:19" s="176" customFormat="1" ht="16.5" customHeight="1">
      <c r="A110" s="11">
        <v>60</v>
      </c>
      <c r="B110" s="376" t="s">
        <v>280</v>
      </c>
      <c r="C110" s="13" t="s">
        <v>257</v>
      </c>
      <c r="D110" s="364">
        <v>2</v>
      </c>
      <c r="E110" s="14"/>
      <c r="F110" s="14" t="s">
        <v>119</v>
      </c>
      <c r="G110" s="16">
        <v>30</v>
      </c>
      <c r="H110" s="17"/>
      <c r="I110" s="67">
        <v>30</v>
      </c>
      <c r="J110" s="17"/>
      <c r="K110" s="20"/>
      <c r="L110" s="17"/>
      <c r="M110" s="67"/>
      <c r="N110" s="17"/>
      <c r="O110" s="20"/>
      <c r="P110" s="17"/>
      <c r="Q110" s="20"/>
      <c r="R110" s="17"/>
      <c r="S110" s="20"/>
    </row>
    <row r="111" spans="1:19" s="176" customFormat="1" ht="16.5" customHeight="1">
      <c r="A111" s="11">
        <v>61</v>
      </c>
      <c r="B111" s="376" t="s">
        <v>281</v>
      </c>
      <c r="C111" s="13" t="s">
        <v>258</v>
      </c>
      <c r="D111" s="364">
        <v>1</v>
      </c>
      <c r="E111" s="14"/>
      <c r="F111" s="14" t="s">
        <v>119</v>
      </c>
      <c r="G111" s="16">
        <v>15</v>
      </c>
      <c r="H111" s="17"/>
      <c r="I111" s="67">
        <v>15</v>
      </c>
      <c r="J111" s="17"/>
      <c r="K111" s="20"/>
      <c r="L111" s="17"/>
      <c r="M111" s="67"/>
      <c r="N111" s="17"/>
      <c r="O111" s="20"/>
      <c r="P111" s="17"/>
      <c r="Q111" s="20"/>
      <c r="R111" s="17"/>
      <c r="S111" s="20"/>
    </row>
    <row r="112" spans="1:19" s="176" customFormat="1" ht="16.5" customHeight="1">
      <c r="A112" s="11">
        <v>62</v>
      </c>
      <c r="B112" s="377" t="s">
        <v>282</v>
      </c>
      <c r="C112" s="13" t="s">
        <v>259</v>
      </c>
      <c r="D112" s="364">
        <v>2</v>
      </c>
      <c r="E112" s="14"/>
      <c r="F112" s="14" t="s">
        <v>120</v>
      </c>
      <c r="G112" s="16">
        <v>30</v>
      </c>
      <c r="H112" s="17"/>
      <c r="I112" s="67"/>
      <c r="J112" s="17"/>
      <c r="K112" s="20">
        <v>30</v>
      </c>
      <c r="L112" s="17"/>
      <c r="M112" s="67"/>
      <c r="N112" s="17"/>
      <c r="O112" s="20"/>
      <c r="P112" s="17"/>
      <c r="Q112" s="20"/>
      <c r="R112" s="17"/>
      <c r="S112" s="20"/>
    </row>
    <row r="113" spans="1:19" s="176" customFormat="1" ht="16.5" customHeight="1">
      <c r="A113" s="11">
        <v>63</v>
      </c>
      <c r="B113" s="378" t="s">
        <v>283</v>
      </c>
      <c r="C113" s="13" t="s">
        <v>260</v>
      </c>
      <c r="D113" s="364">
        <v>2</v>
      </c>
      <c r="E113" s="14"/>
      <c r="F113" s="14" t="s">
        <v>120</v>
      </c>
      <c r="G113" s="16">
        <v>30</v>
      </c>
      <c r="H113" s="17"/>
      <c r="I113" s="67"/>
      <c r="J113" s="17"/>
      <c r="K113" s="20">
        <v>30</v>
      </c>
      <c r="L113" s="17"/>
      <c r="M113" s="67"/>
      <c r="N113" s="17"/>
      <c r="O113" s="20"/>
      <c r="P113" s="17"/>
      <c r="Q113" s="20"/>
      <c r="R113" s="17"/>
      <c r="S113" s="20"/>
    </row>
    <row r="114" spans="1:19" s="176" customFormat="1" ht="16.5" customHeight="1" thickBot="1">
      <c r="A114" s="24">
        <v>64</v>
      </c>
      <c r="B114" s="378" t="s">
        <v>175</v>
      </c>
      <c r="C114" s="23" t="s">
        <v>261</v>
      </c>
      <c r="D114" s="379">
        <v>1</v>
      </c>
      <c r="E114" s="25"/>
      <c r="F114" s="25" t="s">
        <v>120</v>
      </c>
      <c r="G114" s="128">
        <v>15</v>
      </c>
      <c r="H114" s="27"/>
      <c r="I114" s="129"/>
      <c r="J114" s="27"/>
      <c r="K114" s="29">
        <v>15</v>
      </c>
      <c r="L114" s="27"/>
      <c r="M114" s="129"/>
      <c r="N114" s="27"/>
      <c r="O114" s="29"/>
      <c r="P114" s="17"/>
      <c r="Q114" s="20"/>
      <c r="R114" s="17"/>
      <c r="S114" s="29"/>
    </row>
    <row r="115" spans="1:19" s="176" customFormat="1" ht="16.5" customHeight="1" thickBot="1" thickTop="1">
      <c r="A115" s="380" t="s">
        <v>11</v>
      </c>
      <c r="B115" s="380"/>
      <c r="C115" s="366"/>
      <c r="D115" s="32">
        <f>SUM(D109:D114)</f>
        <v>10</v>
      </c>
      <c r="E115" s="32"/>
      <c r="F115" s="32"/>
      <c r="G115" s="32">
        <f>SUM(G109:G114)</f>
        <v>150</v>
      </c>
      <c r="H115" s="32">
        <f aca="true" t="shared" si="11" ref="H115:R115">SUM(H109:H114)</f>
        <v>30</v>
      </c>
      <c r="I115" s="32">
        <f t="shared" si="11"/>
        <v>45</v>
      </c>
      <c r="J115" s="32">
        <f t="shared" si="11"/>
        <v>0</v>
      </c>
      <c r="K115" s="32">
        <f t="shared" si="11"/>
        <v>75</v>
      </c>
      <c r="L115" s="32">
        <f t="shared" si="11"/>
        <v>0</v>
      </c>
      <c r="M115" s="32">
        <f t="shared" si="11"/>
        <v>0</v>
      </c>
      <c r="N115" s="32">
        <f t="shared" si="11"/>
        <v>0</v>
      </c>
      <c r="O115" s="32">
        <f t="shared" si="11"/>
        <v>0</v>
      </c>
      <c r="P115" s="232">
        <f t="shared" si="11"/>
        <v>0</v>
      </c>
      <c r="Q115" s="86">
        <f t="shared" si="11"/>
        <v>0</v>
      </c>
      <c r="R115" s="84">
        <f t="shared" si="11"/>
        <v>0</v>
      </c>
      <c r="S115" s="233"/>
    </row>
    <row r="116" spans="1:19" ht="15.75" customHeight="1" thickBot="1" thickTop="1">
      <c r="A116" s="238" t="s">
        <v>125</v>
      </c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</row>
    <row r="117" spans="1:19" ht="16.5" customHeight="1" thickTop="1">
      <c r="A117" s="39">
        <v>65</v>
      </c>
      <c r="B117" s="226" t="s">
        <v>115</v>
      </c>
      <c r="C117" s="38" t="s">
        <v>234</v>
      </c>
      <c r="D117" s="39">
        <v>4</v>
      </c>
      <c r="E117" s="40"/>
      <c r="F117" s="40" t="s">
        <v>118</v>
      </c>
      <c r="G117" s="41">
        <v>30</v>
      </c>
      <c r="H117" s="42">
        <v>30</v>
      </c>
      <c r="I117" s="44"/>
      <c r="J117" s="42"/>
      <c r="K117" s="44"/>
      <c r="L117" s="42"/>
      <c r="M117" s="60"/>
      <c r="N117" s="42"/>
      <c r="O117" s="44"/>
      <c r="P117" s="42"/>
      <c r="Q117" s="44"/>
      <c r="R117" s="42"/>
      <c r="S117" s="44"/>
    </row>
    <row r="118" spans="1:19" ht="16.5" customHeight="1" thickBot="1">
      <c r="A118" s="11">
        <v>66</v>
      </c>
      <c r="B118" s="225" t="s">
        <v>116</v>
      </c>
      <c r="C118" s="13" t="s">
        <v>235</v>
      </c>
      <c r="D118" s="11">
        <v>4</v>
      </c>
      <c r="E118" s="14"/>
      <c r="F118" s="14" t="s">
        <v>118</v>
      </c>
      <c r="G118" s="16">
        <v>30</v>
      </c>
      <c r="H118" s="17"/>
      <c r="I118" s="20">
        <v>30</v>
      </c>
      <c r="J118" s="17"/>
      <c r="K118" s="20"/>
      <c r="L118" s="17"/>
      <c r="M118" s="67"/>
      <c r="N118" s="17"/>
      <c r="O118" s="20"/>
      <c r="P118" s="17"/>
      <c r="Q118" s="20"/>
      <c r="R118" s="17"/>
      <c r="S118" s="20"/>
    </row>
    <row r="119" spans="1:19" ht="16.5" customHeight="1" hidden="1">
      <c r="A119" s="11"/>
      <c r="B119" s="12"/>
      <c r="C119" s="13"/>
      <c r="D119" s="11"/>
      <c r="E119" s="14"/>
      <c r="F119" s="14"/>
      <c r="G119" s="16" t="e">
        <f>SUM(#REF!)</f>
        <v>#REF!</v>
      </c>
      <c r="H119" s="17"/>
      <c r="I119" s="20"/>
      <c r="J119" s="17"/>
      <c r="K119" s="20"/>
      <c r="L119" s="17"/>
      <c r="M119" s="67"/>
      <c r="N119" s="17"/>
      <c r="O119" s="20"/>
      <c r="P119" s="17"/>
      <c r="Q119" s="20"/>
      <c r="R119" s="17"/>
      <c r="S119" s="20"/>
    </row>
    <row r="120" spans="1:19" ht="16.5" customHeight="1" hidden="1">
      <c r="A120" s="11"/>
      <c r="B120" s="12"/>
      <c r="C120" s="13"/>
      <c r="D120" s="11"/>
      <c r="E120" s="14"/>
      <c r="F120" s="14"/>
      <c r="G120" s="16" t="e">
        <f>SUM(#REF!)</f>
        <v>#REF!</v>
      </c>
      <c r="H120" s="17"/>
      <c r="I120" s="20"/>
      <c r="J120" s="17"/>
      <c r="K120" s="20"/>
      <c r="L120" s="17"/>
      <c r="M120" s="67"/>
      <c r="N120" s="17"/>
      <c r="O120" s="20"/>
      <c r="P120" s="17"/>
      <c r="Q120" s="20"/>
      <c r="R120" s="17"/>
      <c r="S120" s="20"/>
    </row>
    <row r="121" spans="1:19" ht="16.5" customHeight="1" hidden="1" thickBot="1">
      <c r="A121" s="46"/>
      <c r="B121" s="12"/>
      <c r="C121" s="13"/>
      <c r="D121" s="11"/>
      <c r="E121" s="14"/>
      <c r="F121" s="14"/>
      <c r="G121" s="16" t="e">
        <f>SUM(#REF!)</f>
        <v>#REF!</v>
      </c>
      <c r="H121" s="17"/>
      <c r="I121" s="20"/>
      <c r="J121" s="17"/>
      <c r="K121" s="20"/>
      <c r="L121" s="17"/>
      <c r="M121" s="67"/>
      <c r="N121" s="17"/>
      <c r="O121" s="20"/>
      <c r="P121" s="17"/>
      <c r="Q121" s="20"/>
      <c r="R121" s="17"/>
      <c r="S121" s="20"/>
    </row>
    <row r="122" spans="1:19" s="159" customFormat="1" ht="16.5" customHeight="1" thickBot="1" thickTop="1">
      <c r="A122" s="87" t="s">
        <v>11</v>
      </c>
      <c r="B122" s="88"/>
      <c r="C122" s="31"/>
      <c r="D122" s="32">
        <f>SUM(D117:D121)</f>
        <v>8</v>
      </c>
      <c r="E122" s="33"/>
      <c r="F122" s="33"/>
      <c r="G122" s="32">
        <f>G117+G118</f>
        <v>60</v>
      </c>
      <c r="H122" s="34">
        <f aca="true" t="shared" si="12" ref="H122:S122">SUM(H117:H121)</f>
        <v>30</v>
      </c>
      <c r="I122" s="36">
        <f t="shared" si="12"/>
        <v>30</v>
      </c>
      <c r="J122" s="34">
        <f t="shared" si="12"/>
        <v>0</v>
      </c>
      <c r="K122" s="36">
        <f t="shared" si="12"/>
        <v>0</v>
      </c>
      <c r="L122" s="34">
        <f t="shared" si="12"/>
        <v>0</v>
      </c>
      <c r="M122" s="36">
        <f t="shared" si="12"/>
        <v>0</v>
      </c>
      <c r="N122" s="34">
        <f t="shared" si="12"/>
        <v>0</v>
      </c>
      <c r="O122" s="36">
        <f t="shared" si="12"/>
        <v>0</v>
      </c>
      <c r="P122" s="34">
        <f t="shared" si="12"/>
        <v>0</v>
      </c>
      <c r="Q122" s="36">
        <f t="shared" si="12"/>
        <v>0</v>
      </c>
      <c r="R122" s="34">
        <f t="shared" si="12"/>
        <v>0</v>
      </c>
      <c r="S122" s="36">
        <f t="shared" si="12"/>
        <v>0</v>
      </c>
    </row>
    <row r="123" spans="1:19" ht="16.5" customHeight="1" hidden="1" thickBot="1" thickTop="1">
      <c r="A123" s="241" t="s">
        <v>36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</row>
    <row r="124" spans="1:19" ht="16.5" customHeight="1" hidden="1" thickTop="1">
      <c r="A124" s="10"/>
      <c r="B124" s="89"/>
      <c r="C124" s="56"/>
      <c r="D124" s="56"/>
      <c r="E124" s="57"/>
      <c r="F124" s="57"/>
      <c r="G124" s="58" t="e">
        <f>SUM(#REF!)</f>
        <v>#REF!</v>
      </c>
      <c r="H124" s="61"/>
      <c r="I124" s="59"/>
      <c r="J124" s="61"/>
      <c r="K124" s="59"/>
      <c r="L124" s="61"/>
      <c r="M124" s="91"/>
      <c r="N124" s="61"/>
      <c r="O124" s="59"/>
      <c r="P124" s="61"/>
      <c r="Q124" s="59"/>
      <c r="R124" s="61"/>
      <c r="S124" s="59"/>
    </row>
    <row r="125" spans="1:19" ht="16.5" customHeight="1" hidden="1">
      <c r="A125" s="11"/>
      <c r="B125" s="12"/>
      <c r="C125" s="13"/>
      <c r="D125" s="13"/>
      <c r="E125" s="14"/>
      <c r="F125" s="14"/>
      <c r="G125" s="16" t="e">
        <f>SUM(#REF!)</f>
        <v>#REF!</v>
      </c>
      <c r="H125" s="17"/>
      <c r="I125" s="20"/>
      <c r="J125" s="17"/>
      <c r="K125" s="20"/>
      <c r="L125" s="17"/>
      <c r="M125" s="67"/>
      <c r="N125" s="17"/>
      <c r="O125" s="20"/>
      <c r="P125" s="17"/>
      <c r="Q125" s="20"/>
      <c r="R125" s="17"/>
      <c r="S125" s="20"/>
    </row>
    <row r="126" spans="1:19" ht="16.5" customHeight="1" hidden="1">
      <c r="A126" s="11"/>
      <c r="B126" s="12"/>
      <c r="C126" s="13"/>
      <c r="D126" s="13"/>
      <c r="E126" s="14"/>
      <c r="F126" s="14"/>
      <c r="G126" s="16" t="e">
        <f>SUM(#REF!)</f>
        <v>#REF!</v>
      </c>
      <c r="H126" s="17"/>
      <c r="I126" s="20"/>
      <c r="J126" s="17"/>
      <c r="K126" s="20"/>
      <c r="L126" s="17"/>
      <c r="M126" s="67"/>
      <c r="N126" s="17"/>
      <c r="O126" s="20"/>
      <c r="P126" s="17"/>
      <c r="Q126" s="20"/>
      <c r="R126" s="17"/>
      <c r="S126" s="20"/>
    </row>
    <row r="127" spans="1:19" ht="16.5" customHeight="1" hidden="1">
      <c r="A127" s="11"/>
      <c r="B127" s="12"/>
      <c r="C127" s="13"/>
      <c r="D127" s="13"/>
      <c r="E127" s="14"/>
      <c r="F127" s="14"/>
      <c r="G127" s="16" t="e">
        <f>SUM(#REF!)</f>
        <v>#REF!</v>
      </c>
      <c r="H127" s="17"/>
      <c r="I127" s="20"/>
      <c r="J127" s="17"/>
      <c r="K127" s="20"/>
      <c r="L127" s="17"/>
      <c r="M127" s="67"/>
      <c r="N127" s="17"/>
      <c r="O127" s="20"/>
      <c r="P127" s="17"/>
      <c r="Q127" s="20"/>
      <c r="R127" s="17"/>
      <c r="S127" s="20"/>
    </row>
    <row r="128" spans="1:19" ht="16.5" customHeight="1" hidden="1" thickBot="1">
      <c r="A128" s="46"/>
      <c r="B128" s="12"/>
      <c r="C128" s="13"/>
      <c r="D128" s="13"/>
      <c r="E128" s="14"/>
      <c r="F128" s="14"/>
      <c r="G128" s="16" t="e">
        <f>SUM(#REF!)</f>
        <v>#REF!</v>
      </c>
      <c r="H128" s="17"/>
      <c r="I128" s="20"/>
      <c r="J128" s="17"/>
      <c r="K128" s="20"/>
      <c r="L128" s="17"/>
      <c r="M128" s="67"/>
      <c r="N128" s="17"/>
      <c r="O128" s="20"/>
      <c r="P128" s="17"/>
      <c r="Q128" s="20"/>
      <c r="R128" s="17"/>
      <c r="S128" s="20"/>
    </row>
    <row r="129" spans="1:19" s="159" customFormat="1" ht="16.5" customHeight="1" hidden="1" thickBot="1" thickTop="1">
      <c r="A129" s="249" t="s">
        <v>11</v>
      </c>
      <c r="B129" s="294"/>
      <c r="C129" s="31"/>
      <c r="D129" s="31"/>
      <c r="E129" s="33"/>
      <c r="F129" s="33"/>
      <c r="G129" s="32" t="e">
        <f>SUM(G124:G128)</f>
        <v>#REF!</v>
      </c>
      <c r="H129" s="34">
        <f aca="true" t="shared" si="13" ref="H129:S129">SUM(H124:H128)</f>
        <v>0</v>
      </c>
      <c r="I129" s="36">
        <f t="shared" si="13"/>
        <v>0</v>
      </c>
      <c r="J129" s="34">
        <f t="shared" si="13"/>
        <v>0</v>
      </c>
      <c r="K129" s="36">
        <f t="shared" si="13"/>
        <v>0</v>
      </c>
      <c r="L129" s="34">
        <f t="shared" si="13"/>
        <v>0</v>
      </c>
      <c r="M129" s="36">
        <f t="shared" si="13"/>
        <v>0</v>
      </c>
      <c r="N129" s="34">
        <f t="shared" si="13"/>
        <v>0</v>
      </c>
      <c r="O129" s="36">
        <f t="shared" si="13"/>
        <v>0</v>
      </c>
      <c r="P129" s="34">
        <f t="shared" si="13"/>
        <v>0</v>
      </c>
      <c r="Q129" s="36">
        <f t="shared" si="13"/>
        <v>0</v>
      </c>
      <c r="R129" s="34">
        <f t="shared" si="13"/>
        <v>0</v>
      </c>
      <c r="S129" s="36">
        <f t="shared" si="13"/>
        <v>0</v>
      </c>
    </row>
    <row r="130" spans="1:19" ht="16.5" customHeight="1" hidden="1" thickBot="1" thickTop="1">
      <c r="A130" s="241" t="s">
        <v>34</v>
      </c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</row>
    <row r="131" spans="1:19" ht="16.5" customHeight="1" hidden="1" thickBot="1" thickTop="1">
      <c r="A131" s="130"/>
      <c r="B131" s="131" t="s">
        <v>19</v>
      </c>
      <c r="C131" s="132"/>
      <c r="D131" s="360"/>
      <c r="E131" s="133"/>
      <c r="F131" s="134"/>
      <c r="G131" s="135"/>
      <c r="H131" s="136"/>
      <c r="I131" s="138"/>
      <c r="J131" s="139"/>
      <c r="K131" s="140"/>
      <c r="L131" s="136"/>
      <c r="M131" s="138"/>
      <c r="N131" s="139"/>
      <c r="O131" s="140"/>
      <c r="P131" s="136"/>
      <c r="Q131" s="138"/>
      <c r="R131" s="139"/>
      <c r="S131" s="138"/>
    </row>
    <row r="132" spans="1:19" ht="16.5" customHeight="1" thickBot="1" thickTop="1">
      <c r="A132" s="279" t="s">
        <v>123</v>
      </c>
      <c r="B132" s="280"/>
      <c r="C132" s="146"/>
      <c r="D132" s="361" t="s">
        <v>264</v>
      </c>
      <c r="E132" s="281"/>
      <c r="F132" s="282"/>
      <c r="G132" s="141">
        <f>G18+G58+G67+G75+G82+G91+G107</f>
        <v>1140</v>
      </c>
      <c r="H132" s="141">
        <f>H18+H58+H67+H75+H82+H91+H107</f>
        <v>165</v>
      </c>
      <c r="I132" s="141">
        <f>I18+I58+I67+I75+I82+I91+I107</f>
        <v>270</v>
      </c>
      <c r="J132" s="141">
        <f>J18+J58+J67+J75+J82+J91+J107</f>
        <v>60</v>
      </c>
      <c r="K132" s="141">
        <f>K18+K58+K67+K75+K82+K91+K107</f>
        <v>345</v>
      </c>
      <c r="L132" s="141">
        <f>L18+L58+L67+L75+L82+L91+L107</f>
        <v>150</v>
      </c>
      <c r="M132" s="141">
        <f>M18+M58+M67+M75+M82+M91+M107</f>
        <v>30</v>
      </c>
      <c r="N132" s="141">
        <f>N18+N58+N67+N75+N107</f>
        <v>90</v>
      </c>
      <c r="O132" s="141">
        <f>O18+O58+O67+O75+O82+O91+O107</f>
        <v>30</v>
      </c>
      <c r="P132" s="172"/>
      <c r="Q132" s="174"/>
      <c r="R132" s="173"/>
      <c r="S132" s="174"/>
    </row>
    <row r="133" spans="1:19" s="71" customFormat="1" ht="16.5" customHeight="1" thickBot="1" thickTop="1">
      <c r="A133" s="279" t="s">
        <v>124</v>
      </c>
      <c r="B133" s="280"/>
      <c r="C133" s="146"/>
      <c r="D133" s="361" t="s">
        <v>265</v>
      </c>
      <c r="E133" s="281"/>
      <c r="F133" s="282"/>
      <c r="G133" s="141">
        <v>1200</v>
      </c>
      <c r="H133" s="141">
        <f>H18+H31+H38+H50+H54+H58+H67+H82</f>
        <v>145</v>
      </c>
      <c r="I133" s="141">
        <f>I18+I31+I38+I50+I52+I54+I56+I67+I82</f>
        <v>205</v>
      </c>
      <c r="J133" s="141">
        <f>J18+J31+J38+J50+J52</f>
        <v>35</v>
      </c>
      <c r="K133" s="141">
        <f>K18+K31+K38+K50+K52+K56+K82</f>
        <v>290</v>
      </c>
      <c r="L133" s="141">
        <f>L18+L31+L38+L50+L82+L107</f>
        <v>60</v>
      </c>
      <c r="M133" s="141">
        <f>M18+M31+M38+M50+M82+M107</f>
        <v>185</v>
      </c>
      <c r="N133" s="141">
        <f>N18+N31+N38+N50+N52+N54+N56+N62+N82+N91</f>
        <v>15</v>
      </c>
      <c r="O133" s="141">
        <f>O18+O31+O38+O50+O82+O107</f>
        <v>115</v>
      </c>
      <c r="P133" s="141">
        <f>P18+P31+P38+P50+P58+P67+P75+P82+P91+P107+P122+P129+P131</f>
        <v>0</v>
      </c>
      <c r="Q133" s="141">
        <f>Q18+Q31+Q38+Q50+Q58+Q67+Q75+Q82+Q91+Q107+Q122+Q129+Q131</f>
        <v>0</v>
      </c>
      <c r="R133" s="141">
        <f>R18+R31+R38+R50+R58+R67+R75+R82+R91+R107+R122+R129+R131</f>
        <v>0</v>
      </c>
      <c r="S133" s="141">
        <f>S18+S31+S38+S50+S58+S67+S75+S82+S91+S107+S122+S129+S131</f>
        <v>0</v>
      </c>
    </row>
    <row r="134" ht="16.5" customHeight="1" thickTop="1">
      <c r="G134" s="159"/>
    </row>
    <row r="135" ht="16.5" customHeight="1">
      <c r="G135" s="159"/>
    </row>
    <row r="136" ht="16.5" customHeight="1">
      <c r="G136" s="159"/>
    </row>
  </sheetData>
  <sheetProtection/>
  <mergeCells count="41">
    <mergeCell ref="A108:S108"/>
    <mergeCell ref="A115:B115"/>
    <mergeCell ref="A92:S92"/>
    <mergeCell ref="A99:B99"/>
    <mergeCell ref="H3:K3"/>
    <mergeCell ref="L3:O3"/>
    <mergeCell ref="P3:S3"/>
    <mergeCell ref="A19:S19"/>
    <mergeCell ref="A31:B31"/>
    <mergeCell ref="G3:G4"/>
    <mergeCell ref="R4:S4"/>
    <mergeCell ref="A7:S7"/>
    <mergeCell ref="A18:B18"/>
    <mergeCell ref="B60:B66"/>
    <mergeCell ref="A32:S32"/>
    <mergeCell ref="A38:B38"/>
    <mergeCell ref="A39:S39"/>
    <mergeCell ref="A50:B50"/>
    <mergeCell ref="A51:S51"/>
    <mergeCell ref="A58:B58"/>
    <mergeCell ref="A82:B82"/>
    <mergeCell ref="A83:S83"/>
    <mergeCell ref="A84:S84"/>
    <mergeCell ref="A91:B91"/>
    <mergeCell ref="A59:S59"/>
    <mergeCell ref="A67:B67"/>
    <mergeCell ref="A68:S68"/>
    <mergeCell ref="A69:S69"/>
    <mergeCell ref="A75:B75"/>
    <mergeCell ref="A76:S76"/>
    <mergeCell ref="A116:S116"/>
    <mergeCell ref="A123:S123"/>
    <mergeCell ref="A129:B129"/>
    <mergeCell ref="A130:S130"/>
    <mergeCell ref="A133:B133"/>
    <mergeCell ref="E133:F133"/>
    <mergeCell ref="A132:B132"/>
    <mergeCell ref="E132:F132"/>
    <mergeCell ref="A107:B107"/>
    <mergeCell ref="A100:S100"/>
    <mergeCell ref="L1:S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headerFooter>
    <oddHeader>&amp;C&amp;"Times New Roman,Pogrubiona"&amp;12Harmonogram realizacji programu studiów obowiązującego od roku akademickiego 2024/2025</oddHeader>
  </headerFooter>
  <rowBreaks count="2" manualBreakCount="2">
    <brk id="31" max="255" man="1"/>
    <brk id="7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8">
      <selection activeCell="Z24" sqref="Z24"/>
    </sheetView>
  </sheetViews>
  <sheetFormatPr defaultColWidth="9.00390625" defaultRowHeight="12.75"/>
  <cols>
    <col min="2" max="2" width="47.375" style="0" customWidth="1"/>
    <col min="3" max="3" width="9.125" style="0" hidden="1" customWidth="1"/>
    <col min="4" max="4" width="9.375" style="0" customWidth="1"/>
    <col min="5" max="6" width="9.125" style="0" hidden="1" customWidth="1"/>
    <col min="7" max="8" width="5.625" style="0" customWidth="1"/>
    <col min="9" max="9" width="9.125" style="0" hidden="1" customWidth="1"/>
    <col min="10" max="11" width="5.125" style="0" customWidth="1"/>
    <col min="12" max="12" width="3.75390625" style="0" customWidth="1"/>
    <col min="13" max="13" width="9.125" style="0" hidden="1" customWidth="1"/>
    <col min="14" max="14" width="4.00390625" style="0" customWidth="1"/>
    <col min="15" max="15" width="5.75390625" style="0" customWidth="1"/>
    <col min="16" max="16" width="9.125" style="0" hidden="1" customWidth="1"/>
    <col min="17" max="17" width="3.125" style="0" customWidth="1"/>
    <col min="18" max="18" width="4.00390625" style="0" customWidth="1"/>
    <col min="19" max="19" width="4.375" style="0" customWidth="1"/>
    <col min="20" max="20" width="4.125" style="0" customWidth="1"/>
    <col min="21" max="22" width="4.625" style="0" customWidth="1"/>
    <col min="23" max="23" width="3.75390625" style="0" customWidth="1"/>
    <col min="24" max="24" width="3.625" style="0" customWidth="1"/>
  </cols>
  <sheetData>
    <row r="1" spans="1:26" ht="12.75">
      <c r="A1" s="355" t="s">
        <v>132</v>
      </c>
      <c r="B1" s="355"/>
      <c r="C1" s="355"/>
      <c r="D1" s="355"/>
      <c r="E1" s="355"/>
      <c r="F1" s="355"/>
      <c r="G1" s="355"/>
      <c r="H1" s="355"/>
      <c r="I1" s="356" t="s">
        <v>133</v>
      </c>
      <c r="J1" s="356"/>
      <c r="K1" s="356"/>
      <c r="L1" s="356"/>
      <c r="M1" s="357" t="s">
        <v>134</v>
      </c>
      <c r="N1" s="357"/>
      <c r="O1" s="357"/>
      <c r="P1" s="358" t="s">
        <v>135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ht="66" customHeight="1">
      <c r="A2" s="180" t="s">
        <v>136</v>
      </c>
      <c r="B2" s="339" t="s">
        <v>137</v>
      </c>
      <c r="C2" s="340"/>
      <c r="D2" s="341" t="s">
        <v>138</v>
      </c>
      <c r="E2" s="342"/>
      <c r="F2" s="343"/>
      <c r="G2" s="181" t="s">
        <v>139</v>
      </c>
      <c r="H2" s="344" t="s">
        <v>140</v>
      </c>
      <c r="I2" s="345"/>
      <c r="J2" s="182" t="s">
        <v>141</v>
      </c>
      <c r="K2" s="181" t="s">
        <v>142</v>
      </c>
      <c r="L2" s="346" t="s">
        <v>143</v>
      </c>
      <c r="M2" s="347"/>
      <c r="N2" s="182" t="s">
        <v>144</v>
      </c>
      <c r="O2" s="346" t="s">
        <v>145</v>
      </c>
      <c r="P2" s="347"/>
      <c r="Q2" s="182" t="s">
        <v>146</v>
      </c>
      <c r="R2" s="182" t="s">
        <v>147</v>
      </c>
      <c r="S2" s="182" t="s">
        <v>148</v>
      </c>
      <c r="T2" s="182" t="s">
        <v>149</v>
      </c>
      <c r="U2" s="181" t="s">
        <v>150</v>
      </c>
      <c r="V2" s="183" t="s">
        <v>151</v>
      </c>
      <c r="W2" s="181" t="s">
        <v>150</v>
      </c>
      <c r="X2" s="183" t="s">
        <v>151</v>
      </c>
      <c r="Y2" s="179"/>
      <c r="Z2" s="179"/>
    </row>
    <row r="3" spans="1:26" ht="12.75">
      <c r="A3" s="177">
        <v>1</v>
      </c>
      <c r="B3" s="348">
        <v>2</v>
      </c>
      <c r="C3" s="349"/>
      <c r="D3" s="348">
        <v>3</v>
      </c>
      <c r="E3" s="350"/>
      <c r="F3" s="349"/>
      <c r="G3" s="177">
        <v>4</v>
      </c>
      <c r="H3" s="351">
        <v>5</v>
      </c>
      <c r="I3" s="352"/>
      <c r="J3" s="184">
        <v>6</v>
      </c>
      <c r="K3" s="177">
        <v>7</v>
      </c>
      <c r="L3" s="348">
        <v>8</v>
      </c>
      <c r="M3" s="349"/>
      <c r="N3" s="177">
        <v>9</v>
      </c>
      <c r="O3" s="353">
        <v>10</v>
      </c>
      <c r="P3" s="354"/>
      <c r="Q3" s="184">
        <v>11</v>
      </c>
      <c r="R3" s="184">
        <v>12</v>
      </c>
      <c r="S3" s="178">
        <v>13</v>
      </c>
      <c r="T3" s="178">
        <v>14</v>
      </c>
      <c r="U3" s="185">
        <v>15</v>
      </c>
      <c r="V3" s="177">
        <v>16</v>
      </c>
      <c r="W3" s="177">
        <v>17</v>
      </c>
      <c r="X3" s="178">
        <v>18</v>
      </c>
      <c r="Y3" s="179"/>
      <c r="Z3" s="179"/>
    </row>
    <row r="4" spans="1:26" ht="12.75">
      <c r="A4" s="336" t="s">
        <v>176</v>
      </c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187"/>
      <c r="Z4" s="187"/>
    </row>
    <row r="5" spans="1:26" ht="12.75">
      <c r="A5" s="205">
        <v>1</v>
      </c>
      <c r="B5" s="220" t="s">
        <v>128</v>
      </c>
      <c r="C5" s="218" t="s">
        <v>128</v>
      </c>
      <c r="D5" s="309"/>
      <c r="E5" s="307"/>
      <c r="F5" s="308"/>
      <c r="G5" s="189"/>
      <c r="H5" s="309"/>
      <c r="I5" s="308"/>
      <c r="J5" s="189"/>
      <c r="K5" s="190">
        <v>30</v>
      </c>
      <c r="L5" s="327">
        <v>30</v>
      </c>
      <c r="M5" s="328"/>
      <c r="N5" s="189"/>
      <c r="O5" s="309"/>
      <c r="P5" s="308"/>
      <c r="Q5" s="189"/>
      <c r="R5" s="189"/>
      <c r="S5" s="189"/>
      <c r="T5" s="189"/>
      <c r="U5" s="191">
        <v>30</v>
      </c>
      <c r="V5" s="192"/>
      <c r="W5" s="192"/>
      <c r="X5" s="192"/>
      <c r="Y5" s="187"/>
      <c r="Z5" s="187"/>
    </row>
    <row r="6" spans="1:26" ht="12.75">
      <c r="A6" s="205">
        <v>2</v>
      </c>
      <c r="B6" s="220" t="s">
        <v>126</v>
      </c>
      <c r="C6" s="219" t="s">
        <v>126</v>
      </c>
      <c r="D6" s="309"/>
      <c r="E6" s="307"/>
      <c r="F6" s="308"/>
      <c r="G6" s="189"/>
      <c r="H6" s="309"/>
      <c r="I6" s="308"/>
      <c r="J6" s="189"/>
      <c r="K6" s="190">
        <v>30</v>
      </c>
      <c r="L6" s="309"/>
      <c r="M6" s="308"/>
      <c r="N6" s="189"/>
      <c r="O6" s="330">
        <v>30</v>
      </c>
      <c r="P6" s="331"/>
      <c r="Q6" s="189"/>
      <c r="R6" s="189"/>
      <c r="S6" s="189"/>
      <c r="T6" s="189"/>
      <c r="U6" s="192"/>
      <c r="V6" s="193">
        <v>30</v>
      </c>
      <c r="W6" s="192"/>
      <c r="X6" s="192"/>
      <c r="Y6" s="187"/>
      <c r="Z6" s="187"/>
    </row>
    <row r="7" spans="1:26" ht="12.75">
      <c r="A7" s="205">
        <v>3</v>
      </c>
      <c r="B7" s="220" t="s">
        <v>129</v>
      </c>
      <c r="C7" s="219" t="s">
        <v>129</v>
      </c>
      <c r="D7" s="309"/>
      <c r="E7" s="307"/>
      <c r="F7" s="308"/>
      <c r="G7" s="189"/>
      <c r="H7" s="309"/>
      <c r="I7" s="308"/>
      <c r="J7" s="189"/>
      <c r="K7" s="190">
        <v>15</v>
      </c>
      <c r="L7" s="309"/>
      <c r="M7" s="308"/>
      <c r="N7" s="189"/>
      <c r="O7" s="330">
        <v>15</v>
      </c>
      <c r="P7" s="331"/>
      <c r="Q7" s="189"/>
      <c r="R7" s="189"/>
      <c r="S7" s="189"/>
      <c r="T7" s="189"/>
      <c r="U7" s="192"/>
      <c r="V7" s="193">
        <v>15</v>
      </c>
      <c r="W7" s="192"/>
      <c r="X7" s="192"/>
      <c r="Y7" s="187"/>
      <c r="Z7" s="187"/>
    </row>
    <row r="8" spans="1:26" ht="12.75">
      <c r="A8" s="205">
        <v>4</v>
      </c>
      <c r="B8" s="220" t="s">
        <v>127</v>
      </c>
      <c r="C8" s="219" t="s">
        <v>127</v>
      </c>
      <c r="D8" s="309"/>
      <c r="E8" s="307"/>
      <c r="F8" s="308"/>
      <c r="G8" s="189"/>
      <c r="H8" s="309"/>
      <c r="I8" s="308"/>
      <c r="J8" s="189"/>
      <c r="K8" s="190">
        <v>30</v>
      </c>
      <c r="L8" s="309"/>
      <c r="M8" s="308"/>
      <c r="N8" s="189"/>
      <c r="O8" s="330">
        <v>30</v>
      </c>
      <c r="P8" s="331"/>
      <c r="Q8" s="189"/>
      <c r="R8" s="189"/>
      <c r="S8" s="189"/>
      <c r="T8" s="189"/>
      <c r="U8" s="192"/>
      <c r="V8" s="192"/>
      <c r="W8" s="192"/>
      <c r="X8" s="194">
        <v>30</v>
      </c>
      <c r="Y8" s="187"/>
      <c r="Z8" s="187"/>
    </row>
    <row r="9" spans="1:26" ht="12.75">
      <c r="A9" s="205">
        <v>5</v>
      </c>
      <c r="B9" s="220" t="s">
        <v>130</v>
      </c>
      <c r="C9" s="219" t="s">
        <v>130</v>
      </c>
      <c r="D9" s="309"/>
      <c r="E9" s="307"/>
      <c r="F9" s="308"/>
      <c r="G9" s="189"/>
      <c r="H9" s="309"/>
      <c r="I9" s="308"/>
      <c r="J9" s="189"/>
      <c r="K9" s="190">
        <v>30</v>
      </c>
      <c r="L9" s="309"/>
      <c r="M9" s="308"/>
      <c r="N9" s="189"/>
      <c r="O9" s="330">
        <v>30</v>
      </c>
      <c r="P9" s="331"/>
      <c r="Q9" s="189"/>
      <c r="R9" s="189"/>
      <c r="S9" s="189"/>
      <c r="T9" s="189"/>
      <c r="U9" s="192"/>
      <c r="V9" s="192"/>
      <c r="W9" s="192"/>
      <c r="X9" s="194">
        <v>30</v>
      </c>
      <c r="Y9" s="187"/>
      <c r="Z9" s="187"/>
    </row>
    <row r="10" spans="1:26" ht="12.75">
      <c r="A10" s="205">
        <v>6</v>
      </c>
      <c r="B10" s="220" t="s">
        <v>131</v>
      </c>
      <c r="C10" s="219" t="s">
        <v>131</v>
      </c>
      <c r="D10" s="309"/>
      <c r="E10" s="307"/>
      <c r="F10" s="308"/>
      <c r="G10" s="189"/>
      <c r="H10" s="309"/>
      <c r="I10" s="308"/>
      <c r="J10" s="189"/>
      <c r="K10" s="190">
        <v>15</v>
      </c>
      <c r="L10" s="309"/>
      <c r="M10" s="308"/>
      <c r="N10" s="189"/>
      <c r="O10" s="330">
        <v>15</v>
      </c>
      <c r="P10" s="331"/>
      <c r="Q10" s="189"/>
      <c r="R10" s="189"/>
      <c r="S10" s="189"/>
      <c r="T10" s="189"/>
      <c r="U10" s="192"/>
      <c r="V10" s="192"/>
      <c r="W10" s="192"/>
      <c r="X10" s="194">
        <v>15</v>
      </c>
      <c r="Y10" s="187"/>
      <c r="Z10" s="187"/>
    </row>
    <row r="11" spans="1:26" ht="12.75">
      <c r="A11" s="324" t="s">
        <v>156</v>
      </c>
      <c r="B11" s="335"/>
      <c r="C11" s="325"/>
      <c r="D11" s="325"/>
      <c r="E11" s="325"/>
      <c r="F11" s="326"/>
      <c r="G11" s="189"/>
      <c r="H11" s="309"/>
      <c r="I11" s="307"/>
      <c r="J11" s="308"/>
      <c r="K11" s="188">
        <v>150</v>
      </c>
      <c r="L11" s="327">
        <v>30</v>
      </c>
      <c r="M11" s="328"/>
      <c r="N11" s="189"/>
      <c r="O11" s="330">
        <v>120</v>
      </c>
      <c r="P11" s="331"/>
      <c r="Q11" s="189"/>
      <c r="R11" s="189"/>
      <c r="S11" s="189"/>
      <c r="T11" s="189"/>
      <c r="U11" s="198">
        <v>30</v>
      </c>
      <c r="V11" s="190">
        <v>45</v>
      </c>
      <c r="W11" s="189"/>
      <c r="X11" s="199">
        <v>75</v>
      </c>
      <c r="Y11" s="187"/>
      <c r="Z11" s="187"/>
    </row>
    <row r="12" spans="1:26" ht="12.75">
      <c r="A12" s="334" t="s">
        <v>157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</row>
    <row r="13" spans="1:26" ht="12.75">
      <c r="A13" s="188">
        <v>1</v>
      </c>
      <c r="B13" s="195" t="s">
        <v>158</v>
      </c>
      <c r="C13" s="197"/>
      <c r="D13" s="309"/>
      <c r="E13" s="307"/>
      <c r="F13" s="308"/>
      <c r="G13" s="189"/>
      <c r="H13" s="309"/>
      <c r="I13" s="308"/>
      <c r="J13" s="189"/>
      <c r="K13" s="199">
        <v>30</v>
      </c>
      <c r="L13" s="310">
        <v>30</v>
      </c>
      <c r="M13" s="311"/>
      <c r="N13" s="189"/>
      <c r="O13" s="309"/>
      <c r="P13" s="308"/>
      <c r="Q13" s="189"/>
      <c r="R13" s="189"/>
      <c r="S13" s="189"/>
      <c r="T13" s="189"/>
      <c r="U13" s="191">
        <v>30</v>
      </c>
      <c r="V13" s="192"/>
      <c r="W13" s="192"/>
      <c r="X13" s="192"/>
      <c r="Y13" s="187"/>
      <c r="Z13" s="187"/>
    </row>
    <row r="14" spans="1:26" ht="12.75">
      <c r="A14" s="188">
        <v>2</v>
      </c>
      <c r="B14" s="195" t="s">
        <v>159</v>
      </c>
      <c r="C14" s="197"/>
      <c r="D14" s="309"/>
      <c r="E14" s="307"/>
      <c r="F14" s="308"/>
      <c r="G14" s="189"/>
      <c r="H14" s="309"/>
      <c r="I14" s="308"/>
      <c r="J14" s="189"/>
      <c r="K14" s="199">
        <v>30</v>
      </c>
      <c r="L14" s="309"/>
      <c r="M14" s="308"/>
      <c r="N14" s="189"/>
      <c r="O14" s="330">
        <v>30</v>
      </c>
      <c r="P14" s="331"/>
      <c r="Q14" s="189"/>
      <c r="R14" s="189"/>
      <c r="S14" s="189"/>
      <c r="T14" s="189"/>
      <c r="U14" s="192"/>
      <c r="V14" s="193">
        <v>30</v>
      </c>
      <c r="W14" s="192"/>
      <c r="X14" s="192"/>
      <c r="Y14" s="187"/>
      <c r="Z14" s="187"/>
    </row>
    <row r="15" spans="1:26" ht="12.75">
      <c r="A15" s="188">
        <v>3</v>
      </c>
      <c r="B15" s="195" t="s">
        <v>160</v>
      </c>
      <c r="C15" s="197"/>
      <c r="D15" s="309"/>
      <c r="E15" s="307"/>
      <c r="F15" s="308"/>
      <c r="G15" s="189"/>
      <c r="H15" s="309"/>
      <c r="I15" s="308"/>
      <c r="J15" s="189"/>
      <c r="K15" s="199">
        <v>15</v>
      </c>
      <c r="L15" s="309"/>
      <c r="M15" s="308"/>
      <c r="N15" s="189"/>
      <c r="O15" s="330">
        <v>15</v>
      </c>
      <c r="P15" s="331"/>
      <c r="Q15" s="189"/>
      <c r="R15" s="189"/>
      <c r="S15" s="189"/>
      <c r="T15" s="189"/>
      <c r="U15" s="192"/>
      <c r="V15" s="193">
        <v>15</v>
      </c>
      <c r="W15" s="192"/>
      <c r="X15" s="192"/>
      <c r="Y15" s="187"/>
      <c r="Z15" s="187"/>
    </row>
    <row r="16" spans="1:26" ht="12.75">
      <c r="A16" s="188">
        <v>4</v>
      </c>
      <c r="B16" s="195" t="s">
        <v>161</v>
      </c>
      <c r="C16" s="197"/>
      <c r="D16" s="309"/>
      <c r="E16" s="307"/>
      <c r="F16" s="308"/>
      <c r="G16" s="189"/>
      <c r="H16" s="309"/>
      <c r="I16" s="308"/>
      <c r="J16" s="189"/>
      <c r="K16" s="199">
        <v>30</v>
      </c>
      <c r="L16" s="309"/>
      <c r="M16" s="308"/>
      <c r="N16" s="189"/>
      <c r="O16" s="330">
        <v>30</v>
      </c>
      <c r="P16" s="331"/>
      <c r="Q16" s="189"/>
      <c r="R16" s="189"/>
      <c r="S16" s="189"/>
      <c r="T16" s="189"/>
      <c r="U16" s="192"/>
      <c r="V16" s="192"/>
      <c r="W16" s="192"/>
      <c r="X16" s="194">
        <v>30</v>
      </c>
      <c r="Y16" s="187"/>
      <c r="Z16" s="187"/>
    </row>
    <row r="17" spans="1:26" ht="12.75">
      <c r="A17" s="188">
        <v>5</v>
      </c>
      <c r="B17" s="195" t="s">
        <v>162</v>
      </c>
      <c r="C17" s="197"/>
      <c r="D17" s="309"/>
      <c r="E17" s="307"/>
      <c r="F17" s="308"/>
      <c r="G17" s="189"/>
      <c r="H17" s="309"/>
      <c r="I17" s="308"/>
      <c r="J17" s="189"/>
      <c r="K17" s="199">
        <v>30</v>
      </c>
      <c r="L17" s="309"/>
      <c r="M17" s="308"/>
      <c r="N17" s="189"/>
      <c r="O17" s="330">
        <v>30</v>
      </c>
      <c r="P17" s="331"/>
      <c r="Q17" s="189"/>
      <c r="R17" s="189"/>
      <c r="S17" s="189"/>
      <c r="T17" s="189"/>
      <c r="U17" s="192"/>
      <c r="V17" s="192"/>
      <c r="W17" s="192"/>
      <c r="X17" s="194">
        <v>30</v>
      </c>
      <c r="Y17" s="187"/>
      <c r="Z17" s="187"/>
    </row>
    <row r="18" spans="1:26" ht="12.75">
      <c r="A18" s="188">
        <v>6</v>
      </c>
      <c r="B18" s="195" t="s">
        <v>163</v>
      </c>
      <c r="C18" s="197"/>
      <c r="D18" s="309"/>
      <c r="E18" s="307"/>
      <c r="F18" s="308"/>
      <c r="G18" s="189"/>
      <c r="H18" s="309"/>
      <c r="I18" s="308"/>
      <c r="J18" s="189"/>
      <c r="K18" s="199">
        <v>15</v>
      </c>
      <c r="L18" s="309"/>
      <c r="M18" s="308"/>
      <c r="N18" s="189"/>
      <c r="O18" s="309"/>
      <c r="P18" s="308"/>
      <c r="Q18" s="189"/>
      <c r="R18" s="189"/>
      <c r="S18" s="189"/>
      <c r="T18" s="188">
        <v>15</v>
      </c>
      <c r="U18" s="192"/>
      <c r="V18" s="192"/>
      <c r="W18" s="192"/>
      <c r="X18" s="194">
        <v>15</v>
      </c>
      <c r="Y18" s="187"/>
      <c r="Z18" s="187"/>
    </row>
    <row r="19" spans="1:26" ht="12.75">
      <c r="A19" s="200" t="s">
        <v>156</v>
      </c>
      <c r="B19" s="307"/>
      <c r="C19" s="307"/>
      <c r="D19" s="307"/>
      <c r="E19" s="307"/>
      <c r="F19" s="308"/>
      <c r="G19" s="189"/>
      <c r="H19" s="309"/>
      <c r="I19" s="307"/>
      <c r="J19" s="308"/>
      <c r="K19" s="201">
        <v>150</v>
      </c>
      <c r="L19" s="310">
        <v>30</v>
      </c>
      <c r="M19" s="311"/>
      <c r="N19" s="189"/>
      <c r="O19" s="330">
        <v>105</v>
      </c>
      <c r="P19" s="331"/>
      <c r="Q19" s="189"/>
      <c r="R19" s="189"/>
      <c r="S19" s="189"/>
      <c r="T19" s="188">
        <v>15</v>
      </c>
      <c r="U19" s="198">
        <v>30</v>
      </c>
      <c r="V19" s="190">
        <v>45</v>
      </c>
      <c r="W19" s="189"/>
      <c r="X19" s="199">
        <v>75</v>
      </c>
      <c r="Y19" s="187"/>
      <c r="Z19" s="187"/>
    </row>
    <row r="20" spans="1:26" ht="12.75">
      <c r="A20" s="332" t="s">
        <v>230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</row>
    <row r="21" spans="1:26" ht="12.75">
      <c r="A21" s="188">
        <v>1</v>
      </c>
      <c r="B21" s="195" t="s">
        <v>164</v>
      </c>
      <c r="C21" s="197"/>
      <c r="D21" s="309"/>
      <c r="E21" s="307"/>
      <c r="F21" s="308"/>
      <c r="G21" s="189"/>
      <c r="H21" s="309"/>
      <c r="I21" s="308"/>
      <c r="J21" s="189"/>
      <c r="K21" s="198">
        <v>30</v>
      </c>
      <c r="L21" s="327">
        <v>30</v>
      </c>
      <c r="M21" s="328"/>
      <c r="N21" s="189"/>
      <c r="O21" s="309"/>
      <c r="P21" s="308"/>
      <c r="Q21" s="189"/>
      <c r="R21" s="189"/>
      <c r="S21" s="189"/>
      <c r="T21" s="189"/>
      <c r="U21" s="191">
        <v>30</v>
      </c>
      <c r="V21" s="192"/>
      <c r="W21" s="192"/>
      <c r="X21" s="192"/>
      <c r="Y21" s="187"/>
      <c r="Z21" s="187"/>
    </row>
    <row r="22" spans="1:27" ht="12.75">
      <c r="A22" s="188">
        <v>2</v>
      </c>
      <c r="B22" s="195" t="s">
        <v>165</v>
      </c>
      <c r="C22" s="197"/>
      <c r="D22" s="309"/>
      <c r="E22" s="307"/>
      <c r="F22" s="308"/>
      <c r="G22" s="189"/>
      <c r="H22" s="309"/>
      <c r="I22" s="308"/>
      <c r="J22" s="189"/>
      <c r="K22" s="198">
        <v>30</v>
      </c>
      <c r="L22" s="309"/>
      <c r="M22" s="308"/>
      <c r="N22" s="189"/>
      <c r="O22" s="327">
        <v>30</v>
      </c>
      <c r="P22" s="328"/>
      <c r="Q22" s="189"/>
      <c r="R22" s="189"/>
      <c r="S22" s="189"/>
      <c r="T22" s="189"/>
      <c r="U22" s="192"/>
      <c r="V22" s="193">
        <v>30</v>
      </c>
      <c r="W22" s="192"/>
      <c r="X22" s="192"/>
      <c r="Y22" s="187"/>
      <c r="Z22" s="187"/>
      <c r="AA22" s="214"/>
    </row>
    <row r="23" spans="1:26" ht="12.75">
      <c r="A23" s="188">
        <v>3</v>
      </c>
      <c r="B23" s="195" t="s">
        <v>166</v>
      </c>
      <c r="C23" s="197"/>
      <c r="D23" s="309"/>
      <c r="E23" s="307"/>
      <c r="F23" s="308"/>
      <c r="G23" s="189"/>
      <c r="H23" s="309"/>
      <c r="I23" s="308"/>
      <c r="J23" s="189"/>
      <c r="K23" s="198">
        <v>15</v>
      </c>
      <c r="L23" s="309"/>
      <c r="M23" s="308"/>
      <c r="N23" s="189"/>
      <c r="O23" s="327">
        <v>15</v>
      </c>
      <c r="P23" s="328"/>
      <c r="Q23" s="189"/>
      <c r="R23" s="189"/>
      <c r="S23" s="189"/>
      <c r="T23" s="189"/>
      <c r="U23" s="192"/>
      <c r="V23" s="193">
        <v>15</v>
      </c>
      <c r="W23" s="192"/>
      <c r="X23" s="192"/>
      <c r="Y23" s="187"/>
      <c r="Z23" s="187"/>
    </row>
    <row r="24" spans="1:26" ht="12.75">
      <c r="A24" s="188">
        <v>4</v>
      </c>
      <c r="B24" s="195" t="s">
        <v>167</v>
      </c>
      <c r="C24" s="197"/>
      <c r="D24" s="309"/>
      <c r="E24" s="307"/>
      <c r="F24" s="308"/>
      <c r="G24" s="189"/>
      <c r="H24" s="309"/>
      <c r="I24" s="308"/>
      <c r="J24" s="189"/>
      <c r="K24" s="198">
        <v>30</v>
      </c>
      <c r="L24" s="309"/>
      <c r="M24" s="308"/>
      <c r="N24" s="189"/>
      <c r="O24" s="327">
        <v>30</v>
      </c>
      <c r="P24" s="328"/>
      <c r="Q24" s="189"/>
      <c r="R24" s="189"/>
      <c r="S24" s="189"/>
      <c r="T24" s="189"/>
      <c r="U24" s="192"/>
      <c r="V24" s="192"/>
      <c r="W24" s="192"/>
      <c r="X24" s="194">
        <v>30</v>
      </c>
      <c r="Y24" s="187"/>
      <c r="Z24" s="187"/>
    </row>
    <row r="25" spans="1:26" ht="12.75">
      <c r="A25" s="188">
        <v>5</v>
      </c>
      <c r="B25" s="195" t="s">
        <v>168</v>
      </c>
      <c r="C25" s="197"/>
      <c r="D25" s="309"/>
      <c r="E25" s="307"/>
      <c r="F25" s="308"/>
      <c r="G25" s="189"/>
      <c r="H25" s="309"/>
      <c r="I25" s="308"/>
      <c r="J25" s="189"/>
      <c r="K25" s="198">
        <v>30</v>
      </c>
      <c r="L25" s="309"/>
      <c r="M25" s="308"/>
      <c r="N25" s="189"/>
      <c r="O25" s="327">
        <v>30</v>
      </c>
      <c r="P25" s="328"/>
      <c r="Q25" s="189"/>
      <c r="R25" s="189"/>
      <c r="S25" s="189"/>
      <c r="T25" s="189"/>
      <c r="U25" s="192"/>
      <c r="V25" s="192"/>
      <c r="W25" s="192"/>
      <c r="X25" s="194">
        <v>30</v>
      </c>
      <c r="Y25" s="187"/>
      <c r="Z25" s="187"/>
    </row>
    <row r="26" spans="1:26" ht="12.75">
      <c r="A26" s="188">
        <v>6</v>
      </c>
      <c r="B26" s="195" t="s">
        <v>169</v>
      </c>
      <c r="C26" s="197"/>
      <c r="D26" s="309"/>
      <c r="E26" s="307"/>
      <c r="F26" s="308"/>
      <c r="G26" s="189"/>
      <c r="H26" s="309"/>
      <c r="I26" s="308"/>
      <c r="J26" s="189"/>
      <c r="K26" s="198">
        <v>15</v>
      </c>
      <c r="L26" s="309"/>
      <c r="M26" s="308"/>
      <c r="N26" s="189"/>
      <c r="O26" s="327">
        <v>15</v>
      </c>
      <c r="P26" s="328"/>
      <c r="Q26" s="189"/>
      <c r="R26" s="189"/>
      <c r="S26" s="189"/>
      <c r="T26" s="189"/>
      <c r="U26" s="192"/>
      <c r="V26" s="192"/>
      <c r="W26" s="192"/>
      <c r="X26" s="194">
        <v>15</v>
      </c>
      <c r="Y26" s="187"/>
      <c r="Z26" s="187"/>
    </row>
    <row r="27" spans="1:26" ht="12.75">
      <c r="A27" s="324" t="s">
        <v>156</v>
      </c>
      <c r="B27" s="325"/>
      <c r="C27" s="325"/>
      <c r="D27" s="325"/>
      <c r="E27" s="325"/>
      <c r="F27" s="326"/>
      <c r="G27" s="189"/>
      <c r="H27" s="309"/>
      <c r="I27" s="307"/>
      <c r="J27" s="308"/>
      <c r="K27" s="202">
        <v>150</v>
      </c>
      <c r="L27" s="309"/>
      <c r="M27" s="308"/>
      <c r="N27" s="189"/>
      <c r="O27" s="327">
        <v>120</v>
      </c>
      <c r="P27" s="328"/>
      <c r="Q27" s="189"/>
      <c r="R27" s="189"/>
      <c r="S27" s="189"/>
      <c r="T27" s="189"/>
      <c r="U27" s="198">
        <v>30</v>
      </c>
      <c r="V27" s="190">
        <v>45</v>
      </c>
      <c r="W27" s="189"/>
      <c r="X27" s="199">
        <v>75</v>
      </c>
      <c r="Y27" s="187"/>
      <c r="Z27" s="187"/>
    </row>
    <row r="28" spans="1:26" ht="12.75">
      <c r="A28" s="329" t="s">
        <v>170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</row>
    <row r="29" spans="1:26" ht="12.75">
      <c r="A29" s="188">
        <v>1</v>
      </c>
      <c r="B29" s="222" t="s">
        <v>233</v>
      </c>
      <c r="C29" s="196"/>
      <c r="D29" s="325"/>
      <c r="E29" s="325"/>
      <c r="F29" s="325"/>
      <c r="G29" s="223"/>
      <c r="H29" s="309"/>
      <c r="I29" s="308"/>
      <c r="J29" s="189"/>
      <c r="K29" s="198">
        <v>30</v>
      </c>
      <c r="L29" s="330">
        <v>30</v>
      </c>
      <c r="M29" s="331"/>
      <c r="N29" s="189"/>
      <c r="O29" s="309"/>
      <c r="P29" s="308"/>
      <c r="Q29" s="189"/>
      <c r="R29" s="189"/>
      <c r="S29" s="189"/>
      <c r="T29" s="189"/>
      <c r="U29" s="191">
        <v>30</v>
      </c>
      <c r="V29" s="192"/>
      <c r="W29" s="192"/>
      <c r="X29" s="192"/>
      <c r="Y29" s="187"/>
      <c r="Z29" s="187"/>
    </row>
    <row r="30" spans="1:26" ht="12.75">
      <c r="A30" s="188">
        <v>2</v>
      </c>
      <c r="B30" s="195" t="s">
        <v>171</v>
      </c>
      <c r="C30" s="197"/>
      <c r="D30" s="309"/>
      <c r="E30" s="307"/>
      <c r="F30" s="308"/>
      <c r="G30" s="204"/>
      <c r="H30" s="309"/>
      <c r="I30" s="308"/>
      <c r="J30" s="189"/>
      <c r="K30" s="198">
        <v>30</v>
      </c>
      <c r="L30" s="309"/>
      <c r="M30" s="308"/>
      <c r="N30" s="189"/>
      <c r="O30" s="310">
        <v>30</v>
      </c>
      <c r="P30" s="311"/>
      <c r="Q30" s="189"/>
      <c r="R30" s="189"/>
      <c r="S30" s="189"/>
      <c r="T30" s="189"/>
      <c r="U30" s="192"/>
      <c r="V30" s="193">
        <v>30</v>
      </c>
      <c r="W30" s="192"/>
      <c r="X30" s="192"/>
      <c r="Y30" s="187"/>
      <c r="Z30" s="187"/>
    </row>
    <row r="31" spans="1:26" ht="12.75">
      <c r="A31" s="188">
        <v>3</v>
      </c>
      <c r="B31" s="195" t="s">
        <v>172</v>
      </c>
      <c r="C31" s="197"/>
      <c r="D31" s="309"/>
      <c r="E31" s="307"/>
      <c r="F31" s="308"/>
      <c r="G31" s="189"/>
      <c r="H31" s="309"/>
      <c r="I31" s="308"/>
      <c r="J31" s="189"/>
      <c r="K31" s="198">
        <v>15</v>
      </c>
      <c r="L31" s="309"/>
      <c r="M31" s="308"/>
      <c r="N31" s="189"/>
      <c r="O31" s="310">
        <v>15</v>
      </c>
      <c r="P31" s="311"/>
      <c r="Q31" s="189"/>
      <c r="R31" s="189"/>
      <c r="S31" s="189"/>
      <c r="T31" s="189"/>
      <c r="U31" s="192"/>
      <c r="V31" s="193">
        <v>15</v>
      </c>
      <c r="W31" s="192"/>
      <c r="X31" s="192"/>
      <c r="Y31" s="187"/>
      <c r="Z31" s="187"/>
    </row>
    <row r="32" spans="1:26" ht="12.75">
      <c r="A32" s="188">
        <v>4</v>
      </c>
      <c r="B32" s="206" t="s">
        <v>173</v>
      </c>
      <c r="C32" s="207"/>
      <c r="D32" s="318"/>
      <c r="E32" s="319"/>
      <c r="F32" s="320"/>
      <c r="G32" s="208"/>
      <c r="H32" s="309"/>
      <c r="I32" s="308"/>
      <c r="J32" s="189"/>
      <c r="K32" s="198">
        <v>30</v>
      </c>
      <c r="L32" s="309"/>
      <c r="M32" s="308"/>
      <c r="N32" s="189"/>
      <c r="O32" s="310">
        <v>30</v>
      </c>
      <c r="P32" s="311"/>
      <c r="Q32" s="189"/>
      <c r="R32" s="189"/>
      <c r="S32" s="189"/>
      <c r="T32" s="189"/>
      <c r="U32" s="192"/>
      <c r="V32" s="192"/>
      <c r="W32" s="192"/>
      <c r="X32" s="194">
        <v>30</v>
      </c>
      <c r="Y32" s="187"/>
      <c r="Z32" s="187"/>
    </row>
    <row r="33" spans="1:26" ht="12.75">
      <c r="A33" s="205">
        <v>5</v>
      </c>
      <c r="B33" s="209" t="s">
        <v>174</v>
      </c>
      <c r="C33" s="210"/>
      <c r="D33" s="321"/>
      <c r="E33" s="322"/>
      <c r="F33" s="323"/>
      <c r="G33" s="211"/>
      <c r="H33" s="307"/>
      <c r="I33" s="308"/>
      <c r="J33" s="189"/>
      <c r="K33" s="198">
        <v>30</v>
      </c>
      <c r="L33" s="309"/>
      <c r="M33" s="308"/>
      <c r="N33" s="189"/>
      <c r="O33" s="310">
        <v>30</v>
      </c>
      <c r="P33" s="311"/>
      <c r="Q33" s="189"/>
      <c r="R33" s="189"/>
      <c r="S33" s="189"/>
      <c r="T33" s="189"/>
      <c r="U33" s="192"/>
      <c r="V33" s="192"/>
      <c r="W33" s="192"/>
      <c r="X33" s="194">
        <v>30</v>
      </c>
      <c r="Y33" s="187"/>
      <c r="Z33" s="187"/>
    </row>
    <row r="34" spans="1:26" ht="12.75" customHeight="1">
      <c r="A34" s="205">
        <v>6</v>
      </c>
      <c r="B34" s="221" t="s">
        <v>175</v>
      </c>
      <c r="C34" s="216"/>
      <c r="D34" s="217"/>
      <c r="E34" s="215"/>
      <c r="F34" s="215"/>
      <c r="G34" s="216"/>
      <c r="H34" s="307"/>
      <c r="I34" s="308"/>
      <c r="J34" s="189"/>
      <c r="K34" s="198">
        <v>15</v>
      </c>
      <c r="L34" s="309"/>
      <c r="M34" s="308"/>
      <c r="N34" s="189"/>
      <c r="O34" s="310">
        <v>15</v>
      </c>
      <c r="P34" s="311"/>
      <c r="Q34" s="189"/>
      <c r="R34" s="189"/>
      <c r="S34" s="189"/>
      <c r="T34" s="189"/>
      <c r="U34" s="192"/>
      <c r="V34" s="192"/>
      <c r="W34" s="192"/>
      <c r="X34" s="194">
        <v>15</v>
      </c>
      <c r="Y34" s="187"/>
      <c r="Z34" s="187"/>
    </row>
    <row r="35" spans="1:26" ht="12.75">
      <c r="A35" s="212" t="s">
        <v>156</v>
      </c>
      <c r="B35" s="312"/>
      <c r="C35" s="313"/>
      <c r="D35" s="312"/>
      <c r="E35" s="314"/>
      <c r="F35" s="315"/>
      <c r="G35" s="213"/>
      <c r="H35" s="307"/>
      <c r="I35" s="307"/>
      <c r="J35" s="308"/>
      <c r="K35" s="203">
        <v>150</v>
      </c>
      <c r="L35" s="309"/>
      <c r="M35" s="308"/>
      <c r="N35" s="189"/>
      <c r="O35" s="316">
        <v>120</v>
      </c>
      <c r="P35" s="317"/>
      <c r="Q35" s="189"/>
      <c r="R35" s="189"/>
      <c r="S35" s="189"/>
      <c r="T35" s="189"/>
      <c r="U35" s="198">
        <v>30</v>
      </c>
      <c r="V35" s="190">
        <v>45</v>
      </c>
      <c r="W35" s="189"/>
      <c r="X35" s="199">
        <v>75</v>
      </c>
      <c r="Y35" s="187"/>
      <c r="Z35" s="187"/>
    </row>
    <row r="36" spans="1:26" ht="12.75">
      <c r="A36" s="299" t="s">
        <v>152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</row>
    <row r="37" spans="1:26" ht="12.75" customHeight="1">
      <c r="A37" s="301" t="s">
        <v>153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3"/>
      <c r="Z37" s="186" t="s">
        <v>154</v>
      </c>
    </row>
    <row r="38" spans="1:26" ht="12.75">
      <c r="A38" s="304" t="s">
        <v>155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6"/>
    </row>
  </sheetData>
  <sheetProtection/>
  <mergeCells count="134">
    <mergeCell ref="B3:C3"/>
    <mergeCell ref="D3:F3"/>
    <mergeCell ref="H3:I3"/>
    <mergeCell ref="L3:M3"/>
    <mergeCell ref="O3:P3"/>
    <mergeCell ref="A1:H1"/>
    <mergeCell ref="I1:L1"/>
    <mergeCell ref="M1:O1"/>
    <mergeCell ref="P1:Z1"/>
    <mergeCell ref="A4:X4"/>
    <mergeCell ref="D5:F5"/>
    <mergeCell ref="H5:I5"/>
    <mergeCell ref="L5:M5"/>
    <mergeCell ref="O5:P5"/>
    <mergeCell ref="B2:C2"/>
    <mergeCell ref="D2:F2"/>
    <mergeCell ref="H2:I2"/>
    <mergeCell ref="L2:M2"/>
    <mergeCell ref="O2:P2"/>
    <mergeCell ref="D6:F6"/>
    <mergeCell ref="H6:I6"/>
    <mergeCell ref="L6:M6"/>
    <mergeCell ref="O6:P6"/>
    <mergeCell ref="D7:F7"/>
    <mergeCell ref="H7:I7"/>
    <mergeCell ref="L7:M7"/>
    <mergeCell ref="O7:P7"/>
    <mergeCell ref="D8:F8"/>
    <mergeCell ref="H8:I8"/>
    <mergeCell ref="L8:M8"/>
    <mergeCell ref="O8:P8"/>
    <mergeCell ref="D9:F9"/>
    <mergeCell ref="H9:I9"/>
    <mergeCell ref="L9:M9"/>
    <mergeCell ref="O9:P9"/>
    <mergeCell ref="D10:F10"/>
    <mergeCell ref="H10:I10"/>
    <mergeCell ref="L10:M10"/>
    <mergeCell ref="O10:P10"/>
    <mergeCell ref="A11:F11"/>
    <mergeCell ref="H11:J11"/>
    <mergeCell ref="L11:M11"/>
    <mergeCell ref="O11:P11"/>
    <mergeCell ref="A12:Z12"/>
    <mergeCell ref="D13:F13"/>
    <mergeCell ref="H13:I13"/>
    <mergeCell ref="L13:M13"/>
    <mergeCell ref="O13:P13"/>
    <mergeCell ref="D14:F14"/>
    <mergeCell ref="H14:I14"/>
    <mergeCell ref="L14:M14"/>
    <mergeCell ref="O14:P14"/>
    <mergeCell ref="D15:F15"/>
    <mergeCell ref="H15:I15"/>
    <mergeCell ref="L15:M15"/>
    <mergeCell ref="O15:P15"/>
    <mergeCell ref="D16:F16"/>
    <mergeCell ref="H16:I16"/>
    <mergeCell ref="L16:M16"/>
    <mergeCell ref="O16:P16"/>
    <mergeCell ref="D17:F17"/>
    <mergeCell ref="H17:I17"/>
    <mergeCell ref="L17:M17"/>
    <mergeCell ref="O17:P17"/>
    <mergeCell ref="D18:F18"/>
    <mergeCell ref="H18:I18"/>
    <mergeCell ref="L18:M18"/>
    <mergeCell ref="O18:P18"/>
    <mergeCell ref="B19:C19"/>
    <mergeCell ref="D19:F19"/>
    <mergeCell ref="H19:J19"/>
    <mergeCell ref="L19:M19"/>
    <mergeCell ref="O19:P19"/>
    <mergeCell ref="A20:Z20"/>
    <mergeCell ref="D21:F21"/>
    <mergeCell ref="H21:I21"/>
    <mergeCell ref="L21:M21"/>
    <mergeCell ref="O21:P21"/>
    <mergeCell ref="D22:F22"/>
    <mergeCell ref="H22:I22"/>
    <mergeCell ref="L22:M22"/>
    <mergeCell ref="O22:P22"/>
    <mergeCell ref="D23:F23"/>
    <mergeCell ref="H23:I23"/>
    <mergeCell ref="L23:M23"/>
    <mergeCell ref="O23:P23"/>
    <mergeCell ref="D24:F24"/>
    <mergeCell ref="H24:I24"/>
    <mergeCell ref="L24:M24"/>
    <mergeCell ref="O24:P24"/>
    <mergeCell ref="D25:F25"/>
    <mergeCell ref="H25:I25"/>
    <mergeCell ref="L25:M25"/>
    <mergeCell ref="O25:P25"/>
    <mergeCell ref="D26:F26"/>
    <mergeCell ref="H26:I26"/>
    <mergeCell ref="L26:M26"/>
    <mergeCell ref="O26:P26"/>
    <mergeCell ref="A27:F27"/>
    <mergeCell ref="H27:J27"/>
    <mergeCell ref="L27:M27"/>
    <mergeCell ref="O27:P27"/>
    <mergeCell ref="A28:Z28"/>
    <mergeCell ref="D29:F29"/>
    <mergeCell ref="H29:I29"/>
    <mergeCell ref="L29:M29"/>
    <mergeCell ref="O29:P29"/>
    <mergeCell ref="D30:F30"/>
    <mergeCell ref="H30:I30"/>
    <mergeCell ref="L30:M30"/>
    <mergeCell ref="O30:P30"/>
    <mergeCell ref="D31:F31"/>
    <mergeCell ref="H31:I31"/>
    <mergeCell ref="L31:M31"/>
    <mergeCell ref="O31:P31"/>
    <mergeCell ref="O35:P35"/>
    <mergeCell ref="D32:F32"/>
    <mergeCell ref="H32:I32"/>
    <mergeCell ref="L32:M32"/>
    <mergeCell ref="O32:P32"/>
    <mergeCell ref="D33:F33"/>
    <mergeCell ref="H33:I33"/>
    <mergeCell ref="L33:M33"/>
    <mergeCell ref="O33:P33"/>
    <mergeCell ref="A36:Z36"/>
    <mergeCell ref="A37:Y37"/>
    <mergeCell ref="A38:Z38"/>
    <mergeCell ref="H34:I34"/>
    <mergeCell ref="L34:M34"/>
    <mergeCell ref="O34:P34"/>
    <mergeCell ref="B35:C35"/>
    <mergeCell ref="D35:F35"/>
    <mergeCell ref="H35:J35"/>
    <mergeCell ref="L35:M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WHiSM</cp:lastModifiedBy>
  <cp:lastPrinted>2023-11-14T08:57:49Z</cp:lastPrinted>
  <dcterms:created xsi:type="dcterms:W3CDTF">1998-05-26T18:21:06Z</dcterms:created>
  <dcterms:modified xsi:type="dcterms:W3CDTF">2024-07-10T19:18:00Z</dcterms:modified>
  <cp:category/>
  <cp:version/>
  <cp:contentType/>
  <cp:contentStatus/>
</cp:coreProperties>
</file>