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.szulc\Desktop\tymczas do przesł i skas\"/>
    </mc:Choice>
  </mc:AlternateContent>
  <xr:revisionPtr revIDLastSave="0" documentId="13_ncr:1_{DF5B35D0-75C6-4D7F-B7FC-765B43508911}" xr6:coauthVersionLast="36" xr6:coauthVersionMax="36" xr10:uidLastSave="{00000000-0000-0000-0000-000000000000}"/>
  <bookViews>
    <workbookView xWindow="240" yWindow="75" windowWidth="20115" windowHeight="9285" xr2:uid="{00000000-000D-0000-FFFF-FFFF00000000}"/>
  </bookViews>
  <sheets>
    <sheet name="PEŁNY" sheetId="2" r:id="rId1"/>
    <sheet name="Arkusz3" sheetId="3" r:id="rId2"/>
  </sheets>
  <calcPr calcId="179021"/>
</workbook>
</file>

<file path=xl/calcChain.xml><?xml version="1.0" encoding="utf-8"?>
<calcChain xmlns="http://schemas.openxmlformats.org/spreadsheetml/2006/main">
  <c r="E76" i="2" l="1"/>
  <c r="V79" i="2"/>
  <c r="T79" i="2"/>
  <c r="S79" i="2"/>
  <c r="R79" i="2"/>
  <c r="Q79" i="2"/>
  <c r="P79" i="2"/>
  <c r="O79" i="2"/>
  <c r="U79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D75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D68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D61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D53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D48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D44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D3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D27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D14" i="2"/>
  <c r="Q76" i="2" l="1"/>
  <c r="I76" i="2"/>
  <c r="M76" i="2"/>
  <c r="U76" i="2"/>
  <c r="G76" i="2"/>
  <c r="K76" i="2"/>
  <c r="O76" i="2"/>
  <c r="S76" i="2"/>
  <c r="H76" i="2"/>
  <c r="L76" i="2"/>
  <c r="P76" i="2"/>
  <c r="T76" i="2"/>
  <c r="D76" i="2"/>
  <c r="J76" i="2"/>
  <c r="N76" i="2"/>
  <c r="R76" i="2"/>
  <c r="V76" i="2"/>
  <c r="G78" i="2" l="1"/>
  <c r="G7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G5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<sst xmlns="http://schemas.openxmlformats.org/spreadsheetml/2006/main" count="206" uniqueCount="143">
  <si>
    <t>Liczba godzin zajęć</t>
  </si>
  <si>
    <t>I rok</t>
  </si>
  <si>
    <t>II rok</t>
  </si>
  <si>
    <t>1 sem.</t>
  </si>
  <si>
    <t>2 sem.</t>
  </si>
  <si>
    <t>3 sem.</t>
  </si>
  <si>
    <t>4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</si>
  <si>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</si>
  <si>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</si>
  <si>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</si>
  <si>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</si>
  <si>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</si>
  <si>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</si>
  <si>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</si>
  <si>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t>WYKŁADY</t>
  </si>
  <si>
    <t>Ć/K/L/LEK/SiP/ZT</t>
  </si>
  <si>
    <t>Grupa Zajęć_ 1 (Moduł historyczny)</t>
  </si>
  <si>
    <t>Historia Podlasia na tle dziejów Polski</t>
  </si>
  <si>
    <t>1</t>
  </si>
  <si>
    <t>Zarys historii sztuki</t>
  </si>
  <si>
    <t>Dyplomacja historyczna</t>
  </si>
  <si>
    <t>2</t>
  </si>
  <si>
    <t>Pamięć i polityka historyczna</t>
  </si>
  <si>
    <t>Polityka Rosji/ZSRR wobec ziem polskich w XIX-XX w.</t>
  </si>
  <si>
    <t>4</t>
  </si>
  <si>
    <t>Historia idei</t>
  </si>
  <si>
    <t>3</t>
  </si>
  <si>
    <t>Grupa Zajęć_ 2 (Moduł regionalny)</t>
  </si>
  <si>
    <t>Relacje polsko-litewskie na Suwalszczyźnie</t>
  </si>
  <si>
    <t>Białorusini i Ukraińcy na Podlasiu</t>
  </si>
  <si>
    <t>Żydzi w historii Podlasia</t>
  </si>
  <si>
    <t>Mozaika religijna regionu</t>
  </si>
  <si>
    <t>Region na styku cywilizacji</t>
  </si>
  <si>
    <t>Wojskowe tradycje regionu</t>
  </si>
  <si>
    <t>Zajęcia terenowe I</t>
  </si>
  <si>
    <t>Zajęcia terenowe II</t>
  </si>
  <si>
    <t xml:space="preserve">Komunikacja społeczna </t>
  </si>
  <si>
    <t>Migracje wewnętrzne i zewnętrzne</t>
  </si>
  <si>
    <t>Dziedzictwo kulturowe i jego ochrona</t>
  </si>
  <si>
    <t>Architektura Podlasia</t>
  </si>
  <si>
    <t>Pozyskiwanie środków na promocję kultury -warsztaty</t>
  </si>
  <si>
    <t>Protokół dyplomatyczny z elementami savoir-vivre'u</t>
  </si>
  <si>
    <t>Zastosowanie nowych mediów w dyplomacji publicznej</t>
  </si>
  <si>
    <t>Wprowadzenie do badań interdyscyplinarnych z elementami  technologii informacyjnych</t>
  </si>
  <si>
    <t>Seminarium magisterskie 1</t>
  </si>
  <si>
    <t>Seminarium magisterskie 2</t>
  </si>
  <si>
    <t>Seminarium magisterskie 3</t>
  </si>
  <si>
    <t>Seminarium magisterskie 4</t>
  </si>
  <si>
    <t>Fakultet 1</t>
  </si>
  <si>
    <t>Fakultet 2</t>
  </si>
  <si>
    <t>Fakultet w j. obcym</t>
  </si>
  <si>
    <t>OGÓŁEM</t>
  </si>
  <si>
    <t>suma kontrolna 1</t>
  </si>
  <si>
    <t>suma kontrolna 2</t>
  </si>
  <si>
    <t>liczba egz./zal.</t>
  </si>
  <si>
    <t>Harmonogram realizacji programu studiów II st. DYPLOMCJA PUBLICZNA I PROMOCJA REGIONU</t>
  </si>
  <si>
    <t>forma studiów: stacjonarna</t>
  </si>
  <si>
    <t>ĆWICZENIA</t>
  </si>
  <si>
    <t>KONWERSATORIA</t>
  </si>
  <si>
    <t>LABORATORIA</t>
  </si>
  <si>
    <t>LEKTORATY</t>
  </si>
  <si>
    <t>ZAJĘCIA TERENOWE</t>
  </si>
  <si>
    <t>Walory przyrodnicze regionu</t>
  </si>
  <si>
    <t>Główne szlaki turystyczne regionu</t>
  </si>
  <si>
    <t>Organizacja turystyki</t>
  </si>
  <si>
    <t>Turystyka kulturowa</t>
  </si>
  <si>
    <t>Miejsca pamięci w regionie</t>
  </si>
  <si>
    <t>Polska polityka zagraniczna</t>
  </si>
  <si>
    <t xml:space="preserve">Polacy za granicą </t>
  </si>
  <si>
    <t>Udział Polski w gospodarce światowej</t>
  </si>
  <si>
    <t>Wizerunek Polski i Polaków w świecie</t>
  </si>
  <si>
    <t>Polskie uczestnictwo w inicjatywach międzynarodowych</t>
  </si>
  <si>
    <t>Mit Kresów</t>
  </si>
  <si>
    <t>Dziedzictwo Wielkiego Księstwa Litewskiego</t>
  </si>
  <si>
    <t>Specyfika rozwoju gospodarczego regionu</t>
  </si>
  <si>
    <t>Społeczeństwo pólnocno-wschodniej Polski po II wojnie</t>
  </si>
  <si>
    <t>Wybitne postacie związane z regionem</t>
  </si>
  <si>
    <t>Konkurencyjność regionu</t>
  </si>
  <si>
    <t>Kultura tradycyjna Podlasia</t>
  </si>
  <si>
    <t>Podstawy marketingu terytorialnego</t>
  </si>
  <si>
    <t xml:space="preserve">Specjalistyczny warsztat językowy </t>
  </si>
  <si>
    <t xml:space="preserve">Lektorat języka obcego </t>
  </si>
  <si>
    <t>470-DP2-1HP</t>
  </si>
  <si>
    <t>470-DP2-1DH</t>
  </si>
  <si>
    <t>470-DP2-2PR</t>
  </si>
  <si>
    <t>470-DP2-2HI</t>
  </si>
  <si>
    <t>470-DP2-1ZHS</t>
  </si>
  <si>
    <t>470-DP2-1PIP</t>
  </si>
  <si>
    <t>470-DP2-2RPL</t>
  </si>
  <si>
    <t>470-DP2-1BIU</t>
  </si>
  <si>
    <t>470-DP2-1ZHP</t>
  </si>
  <si>
    <t>470-DP2-1MRR</t>
  </si>
  <si>
    <t>470-DP2-2RSC</t>
  </si>
  <si>
    <t>470-DP2-1WTR</t>
  </si>
  <si>
    <t>470-DP2-2KR</t>
  </si>
  <si>
    <t>470-DP2-1ZT</t>
  </si>
  <si>
    <t>470-DP2-2ZT</t>
  </si>
  <si>
    <t>470-DP2-1KS</t>
  </si>
  <si>
    <t>470-DP2-2MWZ</t>
  </si>
  <si>
    <t>470-DP2-1DKO</t>
  </si>
  <si>
    <t>470-DP2-2KTP</t>
  </si>
  <si>
    <t>470-DP2-2AP</t>
  </si>
  <si>
    <t>470-DP2-2PSP</t>
  </si>
  <si>
    <t>470-DP2-1ODP</t>
  </si>
  <si>
    <t>470-DP2-1PSV</t>
  </si>
  <si>
    <t>470-DP2-2ZNM</t>
  </si>
  <si>
    <t>470-DP2-2PMT</t>
  </si>
  <si>
    <t>470-DP2-1WBI</t>
  </si>
  <si>
    <t>470-DP2-1SEM1</t>
  </si>
  <si>
    <t>470-DP2-1SEM2</t>
  </si>
  <si>
    <t>470-DP2-1LJO</t>
  </si>
  <si>
    <t>470-DP2-1SWJ</t>
  </si>
  <si>
    <t>470-DP2-1FA</t>
  </si>
  <si>
    <t>470-DP2-2FA</t>
  </si>
  <si>
    <t>470-DP2-2FJO</t>
  </si>
  <si>
    <t>Grupa Zajęć_ 3 (Moduł dyplomatyczno-medialny)</t>
  </si>
  <si>
    <t>Grupa Zajęć_ 4 (Moduł teoretyczno-warsztatowy)</t>
  </si>
  <si>
    <t>Grupa Zajęć_ 5 (Moduł językowy)</t>
  </si>
  <si>
    <t>Moduł  do wyboru 1: turystyka regionalna</t>
  </si>
  <si>
    <t>Moduł do wyboru 2: Polska w świecie</t>
  </si>
  <si>
    <t>Moduł do wyboru 3: historia wschodniego pogranicza</t>
  </si>
  <si>
    <t>Obszary i środki dyplomacji publicznej</t>
  </si>
  <si>
    <t>Grupa Zajęć_7 (Moduły  specjalizacyjne do wyboru)</t>
  </si>
  <si>
    <t>SEMINARIA</t>
  </si>
  <si>
    <t>470-DP2-2WPR</t>
  </si>
  <si>
    <t>470-DP2-2GST</t>
  </si>
  <si>
    <t>470-DP2-2OTU</t>
  </si>
  <si>
    <t>470-DP2-2TKU</t>
  </si>
  <si>
    <t>470-DP2-2MPA</t>
  </si>
  <si>
    <t>470-DP2-2PPZ</t>
  </si>
  <si>
    <t>470-DP2-2PZG</t>
  </si>
  <si>
    <t>470-DP2-2UPG</t>
  </si>
  <si>
    <t>470-DP2-2WPP</t>
  </si>
  <si>
    <t>470-DP2-2MKR</t>
  </si>
  <si>
    <t>470-DP2-2DWX</t>
  </si>
  <si>
    <t>470-DP2-2SRG</t>
  </si>
  <si>
    <t>470-DP2-2WPZ</t>
  </si>
  <si>
    <t>Grupa Zajęć_ 6 (Moduł przedmiotów fakultatywnych)</t>
  </si>
  <si>
    <t xml:space="preserve">1 moduł z 3 </t>
  </si>
  <si>
    <t>470-DP2-2SEM3</t>
  </si>
  <si>
    <t>470-DP2-2SEM4</t>
  </si>
  <si>
    <t>470-DP2-2PUI</t>
  </si>
  <si>
    <t>470-DP2-2SPW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</si>
</sst>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Continuous" vertical="center"/>
      <protection locked="0"/>
    </xf>
    <xf numFmtId="0" fontId="2" fillId="2" borderId="9" xfId="0" applyFont="1" applyFill="1" applyBorder="1" applyAlignment="1" applyProtection="1">
      <alignment horizontal="centerContinuous" vertical="center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wrapText="1" shrinkToFi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9" xfId="0" applyFont="1" applyFill="1" applyBorder="1" applyAlignment="1" applyProtection="1">
      <alignment horizontal="center" textRotation="90" wrapText="1" shrinkToFit="1"/>
      <protection locked="0"/>
    </xf>
    <xf numFmtId="0" fontId="2" fillId="2" borderId="9" xfId="0" applyFont="1" applyFill="1" applyBorder="1" applyAlignment="1" applyProtection="1">
      <alignment horizontal="center" textRotation="90" shrinkToFit="1"/>
      <protection locked="0"/>
    </xf>
    <xf numFmtId="0" fontId="2" fillId="2" borderId="11" xfId="0" applyFont="1" applyFill="1" applyBorder="1" applyAlignment="1" applyProtection="1">
      <alignment horizontal="center" textRotation="90" shrinkToFit="1"/>
      <protection locked="0"/>
    </xf>
    <xf numFmtId="0" fontId="2" fillId="2" borderId="12" xfId="0" applyFont="1" applyFill="1" applyBorder="1" applyAlignment="1" applyProtection="1">
      <alignment horizontal="center" textRotation="90" shrinkToFit="1"/>
      <protection locked="0"/>
    </xf>
    <xf numFmtId="0" fontId="2" fillId="2" borderId="12" xfId="0" applyFont="1" applyFill="1" applyBorder="1" applyAlignment="1" applyProtection="1">
      <alignment horizontal="center" textRotation="90" wrapText="1"/>
      <protection locked="0"/>
    </xf>
    <xf numFmtId="0" fontId="2" fillId="2" borderId="12" xfId="0" applyFont="1" applyFill="1" applyBorder="1" applyAlignment="1" applyProtection="1">
      <alignment horizontal="center" textRotation="90" wrapText="1" shrinkToFit="1"/>
      <protection locked="0"/>
    </xf>
    <xf numFmtId="0" fontId="2" fillId="2" borderId="13" xfId="0" applyFont="1" applyFill="1" applyBorder="1" applyAlignment="1" applyProtection="1">
      <alignment horizontal="center" textRotation="90" shrinkToFi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/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49" fontId="2" fillId="2" borderId="21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49" fontId="5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3" xfId="0" quotePrefix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30" xfId="0" applyFont="1" applyBorder="1"/>
    <xf numFmtId="49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6" xfId="0" quotePrefix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wrapText="1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20" xfId="0" quotePrefix="1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49" fontId="2" fillId="2" borderId="42" xfId="0" applyNumberFormat="1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49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applyNumberFormat="1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41" xfId="0" quotePrefix="1" applyFont="1" applyFill="1" applyBorder="1" applyAlignment="1" applyProtection="1">
      <alignment horizontal="center" vertical="center"/>
      <protection locked="0"/>
    </xf>
    <xf numFmtId="0" fontId="2" fillId="2" borderId="25" xfId="0" quotePrefix="1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left" vertical="center" shrinkToFit="1"/>
      <protection locked="0"/>
    </xf>
    <xf numFmtId="0" fontId="5" fillId="2" borderId="21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2" fillId="2" borderId="29" xfId="0" quotePrefix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1" xfId="0" quotePrefix="1" applyFont="1" applyFill="1" applyBorder="1" applyAlignment="1" applyProtection="1">
      <alignment horizontal="center" vertical="center"/>
      <protection locked="0"/>
    </xf>
    <xf numFmtId="0" fontId="2" fillId="2" borderId="13" xfId="0" quotePrefix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Continuous" vertical="center"/>
      <protection locked="0"/>
    </xf>
    <xf numFmtId="0" fontId="1" fillId="2" borderId="0" xfId="0" applyFont="1" applyFill="1" applyAlignment="1">
      <alignment vertical="center"/>
    </xf>
    <xf numFmtId="0" fontId="11" fillId="0" borderId="52" xfId="0" applyFont="1" applyBorder="1"/>
    <xf numFmtId="0" fontId="11" fillId="0" borderId="16" xfId="0" applyFont="1" applyBorder="1"/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5" fillId="0" borderId="54" xfId="0" applyFont="1" applyBorder="1"/>
    <xf numFmtId="0" fontId="3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53" xfId="0" applyFont="1" applyFill="1" applyBorder="1" applyAlignment="1" applyProtection="1">
      <alignment horizontal="center" vertical="center" shrinkToFit="1"/>
      <protection locked="0"/>
    </xf>
    <xf numFmtId="0" fontId="5" fillId="0" borderId="55" xfId="0" applyFont="1" applyBorder="1"/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49" fontId="2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49" fontId="2" fillId="2" borderId="56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2" fillId="2" borderId="57" xfId="0" quotePrefix="1" applyFont="1" applyFill="1" applyBorder="1" applyAlignment="1" applyProtection="1">
      <alignment horizontal="center" vertical="center"/>
      <protection locked="0"/>
    </xf>
    <xf numFmtId="49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49" fontId="2" fillId="2" borderId="58" xfId="0" applyNumberFormat="1" applyFont="1" applyFill="1" applyBorder="1" applyAlignment="1" applyProtection="1">
      <alignment horizontal="center" vertical="center"/>
      <protection locked="0"/>
    </xf>
    <xf numFmtId="49" fontId="2" fillId="2" borderId="58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5" fillId="0" borderId="16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25" xfId="0" quotePrefix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 shrinkToFit="1"/>
      <protection locked="0"/>
    </xf>
    <xf numFmtId="1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"/>
  <sheetViews>
    <sheetView tabSelected="1" topLeftCell="A49" zoomScaleNormal="100" workbookViewId="0">
      <selection activeCell="H75" sqref="H75"/>
    </sheetView>
  </sheetViews>
  <sheetFormatPr defaultRowHeight="15" x14ac:dyDescent="0.25"/>
  <cols>
    <col min="1" max="1" width="5.5703125" style="129" customWidth="1"/>
    <col min="2" max="2" width="44.42578125" style="129" customWidth="1"/>
    <col min="3" max="3" width="15.140625" style="129" customWidth="1"/>
    <col min="4" max="4" width="6.28515625" style="129" customWidth="1"/>
    <col min="5" max="5" width="6.5703125" style="129" customWidth="1"/>
    <col min="6" max="6" width="6.7109375" style="129" customWidth="1"/>
    <col min="7" max="7" width="6.140625" style="129" customWidth="1"/>
    <col min="8" max="8" width="6.28515625" style="129" customWidth="1"/>
    <col min="9" max="9" width="5.28515625" style="129" customWidth="1"/>
    <col min="10" max="10" width="5.140625" style="129" customWidth="1"/>
    <col min="11" max="11" width="5.7109375" style="129" customWidth="1"/>
    <col min="12" max="12" width="5.85546875" style="129" customWidth="1"/>
    <col min="13" max="13" width="5" style="129" customWidth="1"/>
    <col min="14" max="14" width="7" style="129" customWidth="1"/>
    <col min="15" max="15" width="5.140625" style="129" customWidth="1"/>
    <col min="16" max="16" width="5.85546875" style="129" customWidth="1"/>
    <col min="17" max="18" width="5.28515625" style="129" customWidth="1"/>
    <col min="19" max="19" width="5.7109375" style="129" customWidth="1"/>
    <col min="20" max="20" width="5.5703125" style="129" customWidth="1"/>
    <col min="21" max="21" width="5.42578125" style="129" customWidth="1"/>
    <col min="22" max="22" width="5.7109375" style="129" customWidth="1"/>
    <col min="24" max="16384" width="9.140625" style="129"/>
  </cols>
  <sheetData>
    <row r="1" spans="1:22" s="129" customFormat="1" ht="15.75" x14ac:dyDescent="0.25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129" customFormat="1" ht="15.75" thickBot="1" x14ac:dyDescent="0.3">
      <c r="A2" s="161" t="s">
        <v>56</v>
      </c>
      <c r="B2" s="16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3"/>
      <c r="T2" s="1"/>
      <c r="U2" s="3"/>
      <c r="V2" s="1"/>
    </row>
    <row r="3" spans="1:22" s="129" customFormat="1" ht="16.5" thickTop="1" thickBot="1" x14ac:dyDescent="0.3">
      <c r="A3" s="4"/>
      <c r="B3" s="1"/>
      <c r="C3" s="5"/>
      <c r="D3" s="1"/>
      <c r="E3" s="1"/>
      <c r="F3" s="6"/>
      <c r="G3" s="163" t="s">
        <v>0</v>
      </c>
      <c r="H3" s="164"/>
      <c r="I3" s="164"/>
      <c r="J3" s="164"/>
      <c r="K3" s="164"/>
      <c r="L3" s="164"/>
      <c r="M3" s="164"/>
      <c r="N3" s="165"/>
      <c r="O3" s="169" t="s">
        <v>1</v>
      </c>
      <c r="P3" s="170"/>
      <c r="Q3" s="170"/>
      <c r="R3" s="170"/>
      <c r="S3" s="169" t="s">
        <v>2</v>
      </c>
      <c r="T3" s="170"/>
      <c r="U3" s="170"/>
      <c r="V3" s="171"/>
    </row>
    <row r="4" spans="1:22" s="129" customFormat="1" ht="16.5" thickTop="1" thickBot="1" x14ac:dyDescent="0.3">
      <c r="A4" s="4"/>
      <c r="B4" s="1"/>
      <c r="C4" s="5"/>
      <c r="D4" s="1"/>
      <c r="E4" s="1"/>
      <c r="F4" s="6"/>
      <c r="G4" s="166"/>
      <c r="H4" s="167"/>
      <c r="I4" s="167"/>
      <c r="J4" s="167"/>
      <c r="K4" s="167"/>
      <c r="L4" s="167"/>
      <c r="M4" s="167"/>
      <c r="N4" s="168"/>
      <c r="O4" s="7" t="s">
        <v>3</v>
      </c>
      <c r="P4" s="7"/>
      <c r="Q4" s="7" t="s">
        <v>4</v>
      </c>
      <c r="R4" s="7"/>
      <c r="S4" s="7" t="s">
        <v>5</v>
      </c>
      <c r="T4" s="7"/>
      <c r="U4" s="7" t="s">
        <v>6</v>
      </c>
      <c r="V4" s="100"/>
    </row>
    <row r="5" spans="1:22" s="129" customFormat="1" ht="106.5" thickTop="1" thickBot="1" x14ac:dyDescent="0.3">
      <c r="A5" s="8" t="s">
        <v>7</v>
      </c>
      <c r="B5" s="9" t="s">
        <v>8</v>
      </c>
      <c r="C5" s="10" t="s">
        <v>9</v>
      </c>
      <c r="D5" s="11" t="s">
        <v>10</v>
      </c>
      <c r="E5" s="11" t="s">
        <v>11</v>
      </c>
      <c r="F5" s="11" t="s">
        <v>12</v>
      </c>
      <c r="G5" s="12" t="s">
        <v>13</v>
      </c>
      <c r="H5" s="13" t="s">
        <v>14</v>
      </c>
      <c r="I5" s="14" t="s">
        <v>57</v>
      </c>
      <c r="J5" s="14" t="s">
        <v>58</v>
      </c>
      <c r="K5" s="14" t="s">
        <v>59</v>
      </c>
      <c r="L5" s="14" t="s">
        <v>60</v>
      </c>
      <c r="M5" s="15" t="s">
        <v>123</v>
      </c>
      <c r="N5" s="16" t="s">
        <v>61</v>
      </c>
      <c r="O5" s="13" t="s">
        <v>14</v>
      </c>
      <c r="P5" s="17" t="s">
        <v>15</v>
      </c>
      <c r="Q5" s="13" t="s">
        <v>14</v>
      </c>
      <c r="R5" s="17" t="s">
        <v>15</v>
      </c>
      <c r="S5" s="13" t="s">
        <v>14</v>
      </c>
      <c r="T5" s="17" t="s">
        <v>15</v>
      </c>
      <c r="U5" s="13" t="s">
        <v>14</v>
      </c>
      <c r="V5" s="17" t="s">
        <v>15</v>
      </c>
    </row>
    <row r="6" spans="1:22" s="129" customFormat="1" ht="16.5" thickTop="1" thickBot="1" x14ac:dyDescent="0.3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9">
        <v>15</v>
      </c>
      <c r="P6" s="20">
        <v>16</v>
      </c>
      <c r="Q6" s="19">
        <v>17</v>
      </c>
      <c r="R6" s="20">
        <v>18</v>
      </c>
      <c r="S6" s="19">
        <v>19</v>
      </c>
      <c r="T6" s="20">
        <v>20</v>
      </c>
      <c r="U6" s="19">
        <v>21</v>
      </c>
      <c r="V6" s="20">
        <v>22</v>
      </c>
    </row>
    <row r="7" spans="1:22" s="129" customFormat="1" ht="16.5" thickTop="1" thickBot="1" x14ac:dyDescent="0.3">
      <c r="A7" s="141" t="s">
        <v>16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</row>
    <row r="8" spans="1:22" s="129" customFormat="1" ht="15.75" thickTop="1" x14ac:dyDescent="0.25">
      <c r="A8" s="22">
        <v>1</v>
      </c>
      <c r="B8" s="23" t="s">
        <v>17</v>
      </c>
      <c r="C8" s="24" t="s">
        <v>82</v>
      </c>
      <c r="D8" s="22">
        <v>4</v>
      </c>
      <c r="E8" s="25" t="s">
        <v>18</v>
      </c>
      <c r="F8" s="26" t="s">
        <v>18</v>
      </c>
      <c r="G8" s="130">
        <v>45</v>
      </c>
      <c r="H8" s="27">
        <v>30</v>
      </c>
      <c r="I8" s="28">
        <v>15</v>
      </c>
      <c r="J8" s="29"/>
      <c r="K8" s="28"/>
      <c r="L8" s="28"/>
      <c r="M8" s="28"/>
      <c r="N8" s="28"/>
      <c r="O8" s="27">
        <v>30</v>
      </c>
      <c r="P8" s="30">
        <v>15</v>
      </c>
      <c r="Q8" s="27"/>
      <c r="R8" s="30"/>
      <c r="S8" s="27"/>
      <c r="T8" s="30"/>
      <c r="U8" s="27"/>
      <c r="V8" s="30"/>
    </row>
    <row r="9" spans="1:22" s="129" customFormat="1" x14ac:dyDescent="0.25">
      <c r="A9" s="31">
        <v>2</v>
      </c>
      <c r="B9" s="23" t="s">
        <v>19</v>
      </c>
      <c r="C9" s="32" t="s">
        <v>86</v>
      </c>
      <c r="D9" s="31">
        <v>2</v>
      </c>
      <c r="E9" s="33" t="s">
        <v>18</v>
      </c>
      <c r="F9" s="34"/>
      <c r="G9" s="130">
        <v>15</v>
      </c>
      <c r="H9" s="35">
        <v>15</v>
      </c>
      <c r="I9" s="36"/>
      <c r="J9" s="37"/>
      <c r="K9" s="36"/>
      <c r="L9" s="36"/>
      <c r="M9" s="36"/>
      <c r="N9" s="36"/>
      <c r="O9" s="35">
        <v>15</v>
      </c>
      <c r="P9" s="38"/>
      <c r="Q9" s="35"/>
      <c r="R9" s="38"/>
      <c r="S9" s="35"/>
      <c r="T9" s="38"/>
      <c r="U9" s="35"/>
      <c r="V9" s="38"/>
    </row>
    <row r="10" spans="1:22" s="129" customFormat="1" x14ac:dyDescent="0.25">
      <c r="A10" s="31">
        <v>3</v>
      </c>
      <c r="B10" s="23" t="s">
        <v>25</v>
      </c>
      <c r="C10" s="39" t="s">
        <v>85</v>
      </c>
      <c r="D10" s="40">
        <v>2</v>
      </c>
      <c r="E10" s="41" t="s">
        <v>26</v>
      </c>
      <c r="F10" s="42"/>
      <c r="G10" s="130">
        <v>15</v>
      </c>
      <c r="H10" s="43">
        <v>15</v>
      </c>
      <c r="I10" s="44"/>
      <c r="J10" s="36"/>
      <c r="K10" s="44"/>
      <c r="L10" s="44"/>
      <c r="M10" s="44"/>
      <c r="N10" s="44"/>
      <c r="O10" s="43"/>
      <c r="P10" s="45"/>
      <c r="Q10" s="43"/>
      <c r="R10" s="45"/>
      <c r="S10" s="43">
        <v>15</v>
      </c>
      <c r="T10" s="45"/>
      <c r="U10" s="43"/>
      <c r="V10" s="45"/>
    </row>
    <row r="11" spans="1:22" s="129" customFormat="1" x14ac:dyDescent="0.25">
      <c r="A11" s="31">
        <v>4</v>
      </c>
      <c r="B11" s="23" t="s">
        <v>38</v>
      </c>
      <c r="C11" s="32" t="s">
        <v>99</v>
      </c>
      <c r="D11" s="31">
        <v>1</v>
      </c>
      <c r="E11" s="33"/>
      <c r="F11" s="34" t="s">
        <v>21</v>
      </c>
      <c r="G11" s="130">
        <v>15</v>
      </c>
      <c r="H11" s="35"/>
      <c r="I11" s="36"/>
      <c r="J11" s="37">
        <v>15</v>
      </c>
      <c r="K11" s="36"/>
      <c r="L11" s="36"/>
      <c r="M11" s="36"/>
      <c r="N11" s="36"/>
      <c r="O11" s="35"/>
      <c r="P11" s="38"/>
      <c r="Q11" s="35"/>
      <c r="R11" s="38">
        <v>15</v>
      </c>
      <c r="S11" s="35"/>
      <c r="T11" s="38"/>
      <c r="U11" s="35"/>
      <c r="V11" s="38"/>
    </row>
    <row r="12" spans="1:22" s="129" customFormat="1" x14ac:dyDescent="0.25">
      <c r="A12" s="31">
        <v>5</v>
      </c>
      <c r="B12" s="23" t="s">
        <v>23</v>
      </c>
      <c r="C12" s="39" t="s">
        <v>84</v>
      </c>
      <c r="D12" s="40">
        <v>2</v>
      </c>
      <c r="E12" s="41"/>
      <c r="F12" s="42" t="s">
        <v>24</v>
      </c>
      <c r="G12" s="130">
        <v>15</v>
      </c>
      <c r="H12" s="43"/>
      <c r="I12" s="44"/>
      <c r="J12" s="36">
        <v>15</v>
      </c>
      <c r="K12" s="44"/>
      <c r="L12" s="44"/>
      <c r="M12" s="44"/>
      <c r="N12" s="44"/>
      <c r="O12" s="43"/>
      <c r="P12" s="45"/>
      <c r="Q12" s="43"/>
      <c r="R12" s="45"/>
      <c r="S12" s="43"/>
      <c r="T12" s="45"/>
      <c r="U12" s="43"/>
      <c r="V12" s="45">
        <v>15</v>
      </c>
    </row>
    <row r="13" spans="1:22" s="129" customFormat="1" ht="15.75" thickBot="1" x14ac:dyDescent="0.3">
      <c r="A13" s="31">
        <v>6</v>
      </c>
      <c r="B13" s="23" t="s">
        <v>37</v>
      </c>
      <c r="C13" s="39" t="s">
        <v>98</v>
      </c>
      <c r="D13" s="40">
        <v>1</v>
      </c>
      <c r="E13" s="41"/>
      <c r="F13" s="42" t="s">
        <v>26</v>
      </c>
      <c r="G13" s="130">
        <v>15</v>
      </c>
      <c r="H13" s="43"/>
      <c r="I13" s="44"/>
      <c r="J13" s="36">
        <v>15</v>
      </c>
      <c r="K13" s="44"/>
      <c r="L13" s="44"/>
      <c r="M13" s="44"/>
      <c r="N13" s="44"/>
      <c r="O13" s="43"/>
      <c r="P13" s="45"/>
      <c r="Q13" s="43"/>
      <c r="R13" s="45"/>
      <c r="S13" s="43"/>
      <c r="T13" s="45">
        <v>15</v>
      </c>
      <c r="U13" s="43"/>
      <c r="V13" s="38"/>
    </row>
    <row r="14" spans="1:22" s="129" customFormat="1" ht="16.5" thickTop="1" thickBot="1" x14ac:dyDescent="0.3">
      <c r="A14" s="143" t="s">
        <v>13</v>
      </c>
      <c r="B14" s="151"/>
      <c r="C14" s="46"/>
      <c r="D14" s="47">
        <f>SUM(D8:D13)</f>
        <v>12</v>
      </c>
      <c r="E14" s="48"/>
      <c r="F14" s="48"/>
      <c r="G14" s="47">
        <f t="shared" ref="G14:V14" si="0">SUM(G8:G13)</f>
        <v>120</v>
      </c>
      <c r="H14" s="49">
        <f t="shared" si="0"/>
        <v>60</v>
      </c>
      <c r="I14" s="50">
        <f t="shared" si="0"/>
        <v>15</v>
      </c>
      <c r="J14" s="50">
        <f t="shared" si="0"/>
        <v>45</v>
      </c>
      <c r="K14" s="50">
        <f t="shared" si="0"/>
        <v>0</v>
      </c>
      <c r="L14" s="50">
        <f t="shared" si="0"/>
        <v>0</v>
      </c>
      <c r="M14" s="50">
        <f t="shared" si="0"/>
        <v>0</v>
      </c>
      <c r="N14" s="51">
        <f t="shared" si="0"/>
        <v>0</v>
      </c>
      <c r="O14" s="49">
        <f t="shared" si="0"/>
        <v>45</v>
      </c>
      <c r="P14" s="51">
        <f t="shared" si="0"/>
        <v>15</v>
      </c>
      <c r="Q14" s="49">
        <f t="shared" si="0"/>
        <v>0</v>
      </c>
      <c r="R14" s="51">
        <f t="shared" si="0"/>
        <v>15</v>
      </c>
      <c r="S14" s="49">
        <f t="shared" si="0"/>
        <v>15</v>
      </c>
      <c r="T14" s="52">
        <f t="shared" si="0"/>
        <v>15</v>
      </c>
      <c r="U14" s="49">
        <f t="shared" si="0"/>
        <v>0</v>
      </c>
      <c r="V14" s="51">
        <f t="shared" si="0"/>
        <v>15</v>
      </c>
    </row>
    <row r="15" spans="1:22" s="129" customFormat="1" ht="16.5" thickTop="1" thickBot="1" x14ac:dyDescent="0.3">
      <c r="A15" s="141" t="s">
        <v>27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</row>
    <row r="16" spans="1:22" s="129" customFormat="1" ht="15.75" thickTop="1" x14ac:dyDescent="0.25">
      <c r="A16" s="31">
        <v>1</v>
      </c>
      <c r="B16" s="53" t="s">
        <v>28</v>
      </c>
      <c r="C16" s="39" t="s">
        <v>88</v>
      </c>
      <c r="D16" s="40">
        <v>1</v>
      </c>
      <c r="E16" s="41"/>
      <c r="F16" s="42" t="s">
        <v>26</v>
      </c>
      <c r="G16" s="130">
        <v>15</v>
      </c>
      <c r="H16" s="43"/>
      <c r="I16" s="44"/>
      <c r="J16" s="36">
        <v>15</v>
      </c>
      <c r="K16" s="44"/>
      <c r="L16" s="44"/>
      <c r="M16" s="44"/>
      <c r="N16" s="44"/>
      <c r="O16" s="43"/>
      <c r="P16" s="45"/>
      <c r="Q16" s="43"/>
      <c r="R16" s="45"/>
      <c r="S16" s="43"/>
      <c r="T16" s="45">
        <v>15</v>
      </c>
      <c r="U16" s="43"/>
      <c r="V16" s="45"/>
    </row>
    <row r="17" spans="1:22" s="129" customFormat="1" x14ac:dyDescent="0.25">
      <c r="A17" s="31">
        <v>2</v>
      </c>
      <c r="B17" s="23" t="s">
        <v>29</v>
      </c>
      <c r="C17" s="39" t="s">
        <v>89</v>
      </c>
      <c r="D17" s="40">
        <v>2</v>
      </c>
      <c r="E17" s="41"/>
      <c r="F17" s="42" t="s">
        <v>21</v>
      </c>
      <c r="G17" s="130">
        <v>30</v>
      </c>
      <c r="H17" s="43"/>
      <c r="I17" s="44"/>
      <c r="J17" s="36">
        <v>30</v>
      </c>
      <c r="K17" s="44"/>
      <c r="L17" s="44"/>
      <c r="M17" s="44"/>
      <c r="N17" s="44"/>
      <c r="O17" s="43"/>
      <c r="P17" s="45"/>
      <c r="Q17" s="43"/>
      <c r="R17" s="45">
        <v>30</v>
      </c>
      <c r="S17" s="43"/>
      <c r="T17" s="45"/>
      <c r="U17" s="43"/>
      <c r="V17" s="45"/>
    </row>
    <row r="18" spans="1:22" s="129" customFormat="1" x14ac:dyDescent="0.25">
      <c r="A18" s="31">
        <v>3</v>
      </c>
      <c r="B18" s="23" t="s">
        <v>30</v>
      </c>
      <c r="C18" s="39" t="s">
        <v>90</v>
      </c>
      <c r="D18" s="40">
        <v>2</v>
      </c>
      <c r="E18" s="41" t="s">
        <v>21</v>
      </c>
      <c r="F18" s="42"/>
      <c r="G18" s="130">
        <v>30</v>
      </c>
      <c r="H18" s="43">
        <v>30</v>
      </c>
      <c r="I18" s="44"/>
      <c r="J18" s="36"/>
      <c r="K18" s="44"/>
      <c r="L18" s="44"/>
      <c r="M18" s="44"/>
      <c r="N18" s="44"/>
      <c r="O18" s="43"/>
      <c r="P18" s="45"/>
      <c r="Q18" s="43">
        <v>30</v>
      </c>
      <c r="R18" s="45"/>
      <c r="S18" s="43"/>
      <c r="T18" s="45"/>
      <c r="U18" s="43"/>
      <c r="V18" s="45"/>
    </row>
    <row r="19" spans="1:22" s="129" customFormat="1" x14ac:dyDescent="0.25">
      <c r="A19" s="31">
        <v>4</v>
      </c>
      <c r="B19" s="23" t="s">
        <v>31</v>
      </c>
      <c r="C19" s="39" t="s">
        <v>91</v>
      </c>
      <c r="D19" s="40">
        <v>1</v>
      </c>
      <c r="E19" s="41"/>
      <c r="F19" s="42" t="s">
        <v>18</v>
      </c>
      <c r="G19" s="130">
        <v>15</v>
      </c>
      <c r="H19" s="43"/>
      <c r="I19" s="44"/>
      <c r="J19" s="36">
        <v>15</v>
      </c>
      <c r="K19" s="44"/>
      <c r="L19" s="44"/>
      <c r="M19" s="44"/>
      <c r="N19" s="44"/>
      <c r="O19" s="43"/>
      <c r="P19" s="45">
        <v>15</v>
      </c>
      <c r="Q19" s="43"/>
      <c r="R19" s="45"/>
      <c r="S19" s="43"/>
      <c r="T19" s="45"/>
      <c r="U19" s="43"/>
      <c r="V19" s="45"/>
    </row>
    <row r="20" spans="1:22" s="129" customFormat="1" x14ac:dyDescent="0.25">
      <c r="A20" s="31">
        <v>5</v>
      </c>
      <c r="B20" s="23" t="s">
        <v>32</v>
      </c>
      <c r="C20" s="39" t="s">
        <v>92</v>
      </c>
      <c r="D20" s="40">
        <v>1</v>
      </c>
      <c r="E20" s="41"/>
      <c r="F20" s="42" t="s">
        <v>26</v>
      </c>
      <c r="G20" s="130">
        <v>15</v>
      </c>
      <c r="H20" s="43"/>
      <c r="I20" s="44"/>
      <c r="J20" s="36">
        <v>15</v>
      </c>
      <c r="K20" s="44"/>
      <c r="L20" s="44"/>
      <c r="M20" s="44"/>
      <c r="N20" s="44"/>
      <c r="O20" s="43"/>
      <c r="P20" s="45"/>
      <c r="Q20" s="43"/>
      <c r="R20" s="45"/>
      <c r="S20" s="43"/>
      <c r="T20" s="45">
        <v>15</v>
      </c>
      <c r="U20" s="43"/>
      <c r="V20" s="45"/>
    </row>
    <row r="21" spans="1:22" s="129" customFormat="1" x14ac:dyDescent="0.25">
      <c r="A21" s="31">
        <v>6</v>
      </c>
      <c r="B21" s="23" t="s">
        <v>33</v>
      </c>
      <c r="C21" s="39" t="s">
        <v>93</v>
      </c>
      <c r="D21" s="40">
        <v>2</v>
      </c>
      <c r="E21" s="41" t="s">
        <v>21</v>
      </c>
      <c r="F21" s="42"/>
      <c r="G21" s="130">
        <v>30</v>
      </c>
      <c r="H21" s="43">
        <v>30</v>
      </c>
      <c r="I21" s="44"/>
      <c r="J21" s="36"/>
      <c r="K21" s="44"/>
      <c r="L21" s="44"/>
      <c r="M21" s="44"/>
      <c r="N21" s="44"/>
      <c r="O21" s="43"/>
      <c r="P21" s="45"/>
      <c r="Q21" s="43">
        <v>30</v>
      </c>
      <c r="R21" s="45"/>
      <c r="S21" s="43"/>
      <c r="T21" s="45"/>
      <c r="U21" s="43"/>
      <c r="V21" s="45"/>
    </row>
    <row r="22" spans="1:22" s="129" customFormat="1" x14ac:dyDescent="0.25">
      <c r="A22" s="40">
        <v>7</v>
      </c>
      <c r="B22" s="23" t="s">
        <v>78</v>
      </c>
      <c r="C22" s="32" t="s">
        <v>100</v>
      </c>
      <c r="D22" s="31">
        <v>2</v>
      </c>
      <c r="E22" s="33" t="s">
        <v>26</v>
      </c>
      <c r="F22" s="33"/>
      <c r="G22" s="130">
        <v>15</v>
      </c>
      <c r="H22" s="35">
        <v>15</v>
      </c>
      <c r="I22" s="36"/>
      <c r="J22" s="37"/>
      <c r="K22" s="36"/>
      <c r="L22" s="36"/>
      <c r="M22" s="36"/>
      <c r="N22" s="36"/>
      <c r="O22" s="35"/>
      <c r="P22" s="38"/>
      <c r="Q22" s="35"/>
      <c r="R22" s="38"/>
      <c r="S22" s="35">
        <v>15</v>
      </c>
      <c r="T22" s="38"/>
      <c r="U22" s="35"/>
      <c r="V22" s="38"/>
    </row>
    <row r="23" spans="1:22" s="129" customFormat="1" x14ac:dyDescent="0.25">
      <c r="A23" s="40">
        <v>8</v>
      </c>
      <c r="B23" s="23" t="s">
        <v>39</v>
      </c>
      <c r="C23" s="32" t="s">
        <v>101</v>
      </c>
      <c r="D23" s="31">
        <v>1</v>
      </c>
      <c r="E23" s="33"/>
      <c r="F23" s="33" t="s">
        <v>26</v>
      </c>
      <c r="G23" s="131">
        <v>15</v>
      </c>
      <c r="H23" s="35">
        <v>15</v>
      </c>
      <c r="I23" s="36"/>
      <c r="J23" s="36"/>
      <c r="K23" s="36"/>
      <c r="L23" s="36"/>
      <c r="M23" s="36"/>
      <c r="N23" s="36"/>
      <c r="O23" s="35"/>
      <c r="P23" s="38"/>
      <c r="Q23" s="35"/>
      <c r="R23" s="38"/>
      <c r="S23" s="35">
        <v>15</v>
      </c>
      <c r="T23" s="38"/>
      <c r="U23" s="35"/>
      <c r="V23" s="45"/>
    </row>
    <row r="24" spans="1:22" s="129" customFormat="1" x14ac:dyDescent="0.25">
      <c r="A24" s="40">
        <v>9</v>
      </c>
      <c r="B24" s="54" t="s">
        <v>77</v>
      </c>
      <c r="C24" s="122" t="s">
        <v>94</v>
      </c>
      <c r="D24" s="123">
        <v>1</v>
      </c>
      <c r="E24" s="124"/>
      <c r="F24" s="125" t="s">
        <v>26</v>
      </c>
      <c r="G24" s="132">
        <v>15</v>
      </c>
      <c r="H24" s="126"/>
      <c r="I24" s="127"/>
      <c r="J24" s="127">
        <v>15</v>
      </c>
      <c r="K24" s="127"/>
      <c r="L24" s="127"/>
      <c r="M24" s="127"/>
      <c r="N24" s="127"/>
      <c r="O24" s="126"/>
      <c r="P24" s="128"/>
      <c r="Q24" s="126"/>
      <c r="R24" s="128"/>
      <c r="S24" s="126"/>
      <c r="T24" s="128">
        <v>15</v>
      </c>
      <c r="U24" s="126"/>
      <c r="V24" s="45"/>
    </row>
    <row r="25" spans="1:22" s="129" customFormat="1" x14ac:dyDescent="0.25">
      <c r="A25" s="40">
        <v>10</v>
      </c>
      <c r="B25" s="54" t="s">
        <v>34</v>
      </c>
      <c r="C25" s="39" t="s">
        <v>95</v>
      </c>
      <c r="D25" s="40">
        <v>1</v>
      </c>
      <c r="E25" s="41"/>
      <c r="F25" s="42" t="s">
        <v>21</v>
      </c>
      <c r="G25" s="133">
        <v>15</v>
      </c>
      <c r="H25" s="43"/>
      <c r="I25" s="44"/>
      <c r="J25" s="44"/>
      <c r="K25" s="44"/>
      <c r="L25" s="44"/>
      <c r="M25" s="44"/>
      <c r="N25" s="44">
        <v>15</v>
      </c>
      <c r="O25" s="43"/>
      <c r="P25" s="45"/>
      <c r="Q25" s="43"/>
      <c r="R25" s="45">
        <v>15</v>
      </c>
      <c r="S25" s="43"/>
      <c r="T25" s="45"/>
      <c r="U25" s="43"/>
      <c r="V25" s="45"/>
    </row>
    <row r="26" spans="1:22" s="129" customFormat="1" x14ac:dyDescent="0.25">
      <c r="A26" s="40">
        <v>11</v>
      </c>
      <c r="B26" s="54" t="s">
        <v>35</v>
      </c>
      <c r="C26" s="39" t="s">
        <v>96</v>
      </c>
      <c r="D26" s="40">
        <v>1</v>
      </c>
      <c r="E26" s="41"/>
      <c r="F26" s="42" t="s">
        <v>24</v>
      </c>
      <c r="G26" s="133">
        <v>15</v>
      </c>
      <c r="H26" s="43"/>
      <c r="I26" s="44"/>
      <c r="J26" s="44"/>
      <c r="K26" s="44"/>
      <c r="L26" s="44"/>
      <c r="M26" s="44"/>
      <c r="N26" s="44">
        <v>15</v>
      </c>
      <c r="O26" s="43"/>
      <c r="P26" s="45"/>
      <c r="Q26" s="43"/>
      <c r="R26" s="45"/>
      <c r="S26" s="43"/>
      <c r="T26" s="45"/>
      <c r="U26" s="43"/>
      <c r="V26" s="45">
        <v>15</v>
      </c>
    </row>
    <row r="27" spans="1:22" s="129" customFormat="1" ht="15.75" thickBot="1" x14ac:dyDescent="0.3">
      <c r="A27" s="157" t="s">
        <v>13</v>
      </c>
      <c r="B27" s="158"/>
      <c r="C27" s="55"/>
      <c r="D27" s="56">
        <f>SUM(D16:D26)</f>
        <v>15</v>
      </c>
      <c r="E27" s="57"/>
      <c r="F27" s="57"/>
      <c r="G27" s="56">
        <f>SUM(G16:G26)</f>
        <v>210</v>
      </c>
      <c r="H27" s="58">
        <f t="shared" ref="H27:V27" si="1">SUM(H16:H26)</f>
        <v>90</v>
      </c>
      <c r="I27" s="59">
        <f t="shared" si="1"/>
        <v>0</v>
      </c>
      <c r="J27" s="59">
        <f t="shared" si="1"/>
        <v>90</v>
      </c>
      <c r="K27" s="59">
        <f t="shared" si="1"/>
        <v>0</v>
      </c>
      <c r="L27" s="59">
        <f t="shared" si="1"/>
        <v>0</v>
      </c>
      <c r="M27" s="59">
        <f t="shared" si="1"/>
        <v>0</v>
      </c>
      <c r="N27" s="59">
        <f t="shared" si="1"/>
        <v>30</v>
      </c>
      <c r="O27" s="58">
        <f t="shared" si="1"/>
        <v>0</v>
      </c>
      <c r="P27" s="60">
        <f t="shared" si="1"/>
        <v>15</v>
      </c>
      <c r="Q27" s="58">
        <f t="shared" si="1"/>
        <v>60</v>
      </c>
      <c r="R27" s="60">
        <f t="shared" si="1"/>
        <v>45</v>
      </c>
      <c r="S27" s="58">
        <f t="shared" si="1"/>
        <v>30</v>
      </c>
      <c r="T27" s="61">
        <f t="shared" si="1"/>
        <v>45</v>
      </c>
      <c r="U27" s="58">
        <f t="shared" si="1"/>
        <v>0</v>
      </c>
      <c r="V27" s="60">
        <f t="shared" si="1"/>
        <v>15</v>
      </c>
    </row>
    <row r="28" spans="1:22" s="129" customFormat="1" ht="16.5" thickTop="1" thickBot="1" x14ac:dyDescent="0.3">
      <c r="A28" s="141" t="s">
        <v>115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</row>
    <row r="29" spans="1:22" s="129" customFormat="1" ht="16.5" customHeight="1" thickTop="1" x14ac:dyDescent="0.25">
      <c r="A29" s="22">
        <v>1</v>
      </c>
      <c r="B29" s="66" t="s">
        <v>121</v>
      </c>
      <c r="C29" s="24" t="s">
        <v>103</v>
      </c>
      <c r="D29" s="22">
        <v>4</v>
      </c>
      <c r="E29" s="25" t="s">
        <v>18</v>
      </c>
      <c r="F29" s="67" t="s">
        <v>18</v>
      </c>
      <c r="G29" s="130">
        <v>45</v>
      </c>
      <c r="H29" s="27">
        <v>15</v>
      </c>
      <c r="I29" s="28"/>
      <c r="J29" s="28">
        <v>30</v>
      </c>
      <c r="K29" s="28"/>
      <c r="L29" s="68"/>
      <c r="M29" s="68"/>
      <c r="N29" s="30"/>
      <c r="O29" s="69">
        <v>15</v>
      </c>
      <c r="P29" s="70">
        <v>30</v>
      </c>
      <c r="Q29" s="27"/>
      <c r="R29" s="30"/>
      <c r="S29" s="27"/>
      <c r="T29" s="30"/>
      <c r="U29" s="71"/>
      <c r="V29" s="72"/>
    </row>
    <row r="30" spans="1:22" s="129" customFormat="1" ht="15.75" customHeight="1" x14ac:dyDescent="0.25">
      <c r="A30" s="63">
        <v>2</v>
      </c>
      <c r="B30" s="23" t="s">
        <v>20</v>
      </c>
      <c r="C30" s="39" t="s">
        <v>83</v>
      </c>
      <c r="D30" s="40">
        <v>2</v>
      </c>
      <c r="E30" s="41"/>
      <c r="F30" s="42" t="s">
        <v>21</v>
      </c>
      <c r="G30" s="130">
        <v>15</v>
      </c>
      <c r="H30" s="43"/>
      <c r="I30" s="44"/>
      <c r="J30" s="36">
        <v>15</v>
      </c>
      <c r="K30" s="44"/>
      <c r="L30" s="44"/>
      <c r="M30" s="44"/>
      <c r="N30" s="44"/>
      <c r="O30" s="43"/>
      <c r="P30" s="45"/>
      <c r="Q30" s="43"/>
      <c r="R30" s="45">
        <v>15</v>
      </c>
      <c r="S30" s="43"/>
      <c r="T30" s="45"/>
      <c r="U30" s="43"/>
      <c r="V30" s="45"/>
    </row>
    <row r="31" spans="1:22" s="129" customFormat="1" ht="14.25" customHeight="1" x14ac:dyDescent="0.25">
      <c r="A31" s="63">
        <v>3</v>
      </c>
      <c r="B31" s="23" t="s">
        <v>22</v>
      </c>
      <c r="C31" s="39" t="s">
        <v>87</v>
      </c>
      <c r="D31" s="40">
        <v>2</v>
      </c>
      <c r="E31" s="41"/>
      <c r="F31" s="42" t="s">
        <v>21</v>
      </c>
      <c r="G31" s="130">
        <v>30</v>
      </c>
      <c r="H31" s="43"/>
      <c r="I31" s="44"/>
      <c r="J31" s="36">
        <v>30</v>
      </c>
      <c r="K31" s="44"/>
      <c r="L31" s="44"/>
      <c r="M31" s="44"/>
      <c r="N31" s="44"/>
      <c r="O31" s="43"/>
      <c r="P31" s="45"/>
      <c r="Q31" s="43"/>
      <c r="R31" s="45">
        <v>30</v>
      </c>
      <c r="S31" s="43"/>
      <c r="T31" s="45"/>
      <c r="U31" s="43"/>
      <c r="V31" s="45"/>
    </row>
    <row r="32" spans="1:22" s="129" customFormat="1" x14ac:dyDescent="0.25">
      <c r="A32" s="31">
        <v>4</v>
      </c>
      <c r="B32" s="23" t="s">
        <v>41</v>
      </c>
      <c r="C32" s="32" t="s">
        <v>104</v>
      </c>
      <c r="D32" s="31">
        <v>2</v>
      </c>
      <c r="E32" s="33"/>
      <c r="F32" s="73" t="s">
        <v>18</v>
      </c>
      <c r="G32" s="130">
        <v>15</v>
      </c>
      <c r="H32" s="74">
        <v>15</v>
      </c>
      <c r="I32" s="36"/>
      <c r="J32" s="36"/>
      <c r="K32" s="36"/>
      <c r="L32" s="75"/>
      <c r="M32" s="75"/>
      <c r="N32" s="38"/>
      <c r="O32" s="35">
        <v>15</v>
      </c>
      <c r="P32" s="76"/>
      <c r="Q32" s="35"/>
      <c r="R32" s="38"/>
      <c r="S32" s="35"/>
      <c r="T32" s="38"/>
      <c r="U32" s="35"/>
      <c r="V32" s="38"/>
    </row>
    <row r="33" spans="1:22" s="129" customFormat="1" x14ac:dyDescent="0.25">
      <c r="A33" s="31">
        <v>5</v>
      </c>
      <c r="B33" s="23" t="s">
        <v>42</v>
      </c>
      <c r="C33" s="32" t="s">
        <v>105</v>
      </c>
      <c r="D33" s="31">
        <v>2</v>
      </c>
      <c r="E33" s="33"/>
      <c r="F33" s="73" t="s">
        <v>26</v>
      </c>
      <c r="G33" s="131">
        <v>15</v>
      </c>
      <c r="H33" s="74"/>
      <c r="I33" s="36"/>
      <c r="J33" s="36">
        <v>15</v>
      </c>
      <c r="K33" s="36"/>
      <c r="L33" s="75"/>
      <c r="M33" s="75"/>
      <c r="N33" s="38"/>
      <c r="O33" s="35"/>
      <c r="P33" s="76"/>
      <c r="Q33" s="74"/>
      <c r="R33" s="38"/>
      <c r="S33" s="74"/>
      <c r="T33" s="38">
        <v>15</v>
      </c>
      <c r="U33" s="35"/>
      <c r="V33" s="38"/>
    </row>
    <row r="34" spans="1:22" s="129" customFormat="1" x14ac:dyDescent="0.25">
      <c r="A34" s="31">
        <v>6</v>
      </c>
      <c r="B34" s="23" t="s">
        <v>36</v>
      </c>
      <c r="C34" s="119" t="s">
        <v>97</v>
      </c>
      <c r="D34" s="63">
        <v>1</v>
      </c>
      <c r="E34" s="84"/>
      <c r="F34" s="84" t="s">
        <v>18</v>
      </c>
      <c r="G34" s="134">
        <v>15</v>
      </c>
      <c r="H34" s="71"/>
      <c r="I34" s="85"/>
      <c r="J34" s="85">
        <v>15</v>
      </c>
      <c r="K34" s="85"/>
      <c r="L34" s="85"/>
      <c r="M34" s="85"/>
      <c r="N34" s="85"/>
      <c r="O34" s="71"/>
      <c r="P34" s="72">
        <v>15</v>
      </c>
      <c r="Q34" s="71"/>
      <c r="R34" s="72"/>
      <c r="S34" s="71"/>
      <c r="T34" s="72"/>
      <c r="U34" s="71"/>
      <c r="V34" s="72"/>
    </row>
    <row r="35" spans="1:22" s="129" customFormat="1" x14ac:dyDescent="0.25">
      <c r="A35" s="31">
        <v>7</v>
      </c>
      <c r="B35" s="23" t="s">
        <v>79</v>
      </c>
      <c r="C35" s="32" t="s">
        <v>106</v>
      </c>
      <c r="D35" s="31">
        <v>2</v>
      </c>
      <c r="E35" s="33"/>
      <c r="F35" s="73" t="s">
        <v>26</v>
      </c>
      <c r="G35" s="130">
        <v>15</v>
      </c>
      <c r="H35" s="74"/>
      <c r="I35" s="36"/>
      <c r="J35" s="36">
        <v>15</v>
      </c>
      <c r="K35" s="36"/>
      <c r="L35" s="75"/>
      <c r="M35" s="75"/>
      <c r="N35" s="38"/>
      <c r="O35" s="35"/>
      <c r="P35" s="76"/>
      <c r="Q35" s="74"/>
      <c r="R35" s="38"/>
      <c r="S35" s="74"/>
      <c r="T35" s="38">
        <v>15</v>
      </c>
      <c r="U35" s="35"/>
      <c r="V35" s="38"/>
    </row>
    <row r="36" spans="1:22" s="129" customFormat="1" ht="15.75" thickBot="1" x14ac:dyDescent="0.3">
      <c r="A36" s="31">
        <v>8</v>
      </c>
      <c r="B36" s="23" t="s">
        <v>40</v>
      </c>
      <c r="C36" s="32" t="s">
        <v>102</v>
      </c>
      <c r="D36" s="31">
        <v>1</v>
      </c>
      <c r="E36" s="33"/>
      <c r="F36" s="33" t="s">
        <v>24</v>
      </c>
      <c r="G36" s="130">
        <v>15</v>
      </c>
      <c r="H36" s="35"/>
      <c r="I36" s="36"/>
      <c r="J36" s="37"/>
      <c r="K36" s="36">
        <v>15</v>
      </c>
      <c r="L36" s="36"/>
      <c r="M36" s="36"/>
      <c r="N36" s="36"/>
      <c r="O36" s="35"/>
      <c r="P36" s="38"/>
      <c r="Q36" s="35"/>
      <c r="R36" s="38"/>
      <c r="S36" s="35"/>
      <c r="T36" s="38"/>
      <c r="U36" s="35"/>
      <c r="V36" s="38">
        <v>15</v>
      </c>
    </row>
    <row r="37" spans="1:22" s="129" customFormat="1" ht="16.5" thickTop="1" thickBot="1" x14ac:dyDescent="0.3">
      <c r="A37" s="159" t="s">
        <v>13</v>
      </c>
      <c r="B37" s="160"/>
      <c r="C37" s="77"/>
      <c r="D37" s="78">
        <f>SUM(D29:D36)</f>
        <v>16</v>
      </c>
      <c r="E37" s="79"/>
      <c r="F37" s="79"/>
      <c r="G37" s="78">
        <f t="shared" ref="G37:V37" si="2">SUM(G29:G36)</f>
        <v>165</v>
      </c>
      <c r="H37" s="80">
        <f t="shared" si="2"/>
        <v>30</v>
      </c>
      <c r="I37" s="81">
        <f t="shared" si="2"/>
        <v>0</v>
      </c>
      <c r="J37" s="81">
        <f t="shared" si="2"/>
        <v>120</v>
      </c>
      <c r="K37" s="81">
        <f t="shared" si="2"/>
        <v>15</v>
      </c>
      <c r="L37" s="81">
        <f t="shared" si="2"/>
        <v>0</v>
      </c>
      <c r="M37" s="81">
        <f t="shared" si="2"/>
        <v>0</v>
      </c>
      <c r="N37" s="82">
        <f t="shared" si="2"/>
        <v>0</v>
      </c>
      <c r="O37" s="80">
        <f t="shared" si="2"/>
        <v>30</v>
      </c>
      <c r="P37" s="82">
        <f t="shared" si="2"/>
        <v>45</v>
      </c>
      <c r="Q37" s="80">
        <f t="shared" si="2"/>
        <v>0</v>
      </c>
      <c r="R37" s="82">
        <f t="shared" si="2"/>
        <v>45</v>
      </c>
      <c r="S37" s="80">
        <f t="shared" si="2"/>
        <v>0</v>
      </c>
      <c r="T37" s="82">
        <f t="shared" si="2"/>
        <v>30</v>
      </c>
      <c r="U37" s="80">
        <f t="shared" si="2"/>
        <v>0</v>
      </c>
      <c r="V37" s="82">
        <f t="shared" si="2"/>
        <v>15</v>
      </c>
    </row>
    <row r="38" spans="1:22" s="129" customFormat="1" ht="16.5" thickTop="1" thickBot="1" x14ac:dyDescent="0.3">
      <c r="A38" s="141" t="s">
        <v>116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</row>
    <row r="39" spans="1:22" s="129" customFormat="1" ht="28.5" customHeight="1" thickTop="1" x14ac:dyDescent="0.25">
      <c r="A39" s="63">
        <v>1</v>
      </c>
      <c r="B39" s="66" t="s">
        <v>43</v>
      </c>
      <c r="C39" s="83" t="s">
        <v>107</v>
      </c>
      <c r="D39" s="63">
        <v>2</v>
      </c>
      <c r="E39" s="84"/>
      <c r="F39" s="84" t="s">
        <v>18</v>
      </c>
      <c r="G39" s="130">
        <v>30</v>
      </c>
      <c r="H39" s="71"/>
      <c r="I39" s="85"/>
      <c r="J39" s="85">
        <v>30</v>
      </c>
      <c r="K39" s="85"/>
      <c r="L39" s="85"/>
      <c r="M39" s="85"/>
      <c r="N39" s="85"/>
      <c r="O39" s="71"/>
      <c r="P39" s="72">
        <v>30</v>
      </c>
      <c r="Q39" s="71"/>
      <c r="R39" s="72"/>
      <c r="S39" s="71"/>
      <c r="T39" s="86"/>
      <c r="U39" s="71"/>
      <c r="V39" s="72"/>
    </row>
    <row r="40" spans="1:22" s="129" customFormat="1" x14ac:dyDescent="0.25">
      <c r="A40" s="31">
        <v>2</v>
      </c>
      <c r="B40" s="23" t="s">
        <v>44</v>
      </c>
      <c r="C40" s="64" t="s">
        <v>108</v>
      </c>
      <c r="D40" s="31">
        <v>4</v>
      </c>
      <c r="E40" s="33"/>
      <c r="F40" s="33" t="s">
        <v>18</v>
      </c>
      <c r="G40" s="130">
        <v>30</v>
      </c>
      <c r="H40" s="35"/>
      <c r="I40" s="36"/>
      <c r="J40" s="36"/>
      <c r="K40" s="36"/>
      <c r="L40" s="36"/>
      <c r="M40" s="36">
        <v>30</v>
      </c>
      <c r="N40" s="36"/>
      <c r="O40" s="35"/>
      <c r="P40" s="38">
        <v>30</v>
      </c>
      <c r="Q40" s="35"/>
      <c r="R40" s="38"/>
      <c r="S40" s="35"/>
      <c r="T40" s="87"/>
      <c r="U40" s="35"/>
      <c r="V40" s="38"/>
    </row>
    <row r="41" spans="1:22" s="129" customFormat="1" x14ac:dyDescent="0.25">
      <c r="A41" s="31">
        <v>3</v>
      </c>
      <c r="B41" s="23" t="s">
        <v>45</v>
      </c>
      <c r="C41" s="64" t="s">
        <v>109</v>
      </c>
      <c r="D41" s="31">
        <v>4</v>
      </c>
      <c r="E41" s="33"/>
      <c r="F41" s="33" t="s">
        <v>21</v>
      </c>
      <c r="G41" s="130">
        <v>30</v>
      </c>
      <c r="H41" s="35"/>
      <c r="I41" s="36"/>
      <c r="J41" s="36"/>
      <c r="K41" s="36"/>
      <c r="L41" s="36"/>
      <c r="M41" s="36">
        <v>30</v>
      </c>
      <c r="N41" s="36"/>
      <c r="O41" s="35"/>
      <c r="P41" s="38"/>
      <c r="Q41" s="35"/>
      <c r="R41" s="38">
        <v>30</v>
      </c>
      <c r="S41" s="35"/>
      <c r="T41" s="87"/>
      <c r="U41" s="35"/>
      <c r="V41" s="38"/>
    </row>
    <row r="42" spans="1:22" s="129" customFormat="1" x14ac:dyDescent="0.25">
      <c r="A42" s="31">
        <v>4</v>
      </c>
      <c r="B42" s="23" t="s">
        <v>46</v>
      </c>
      <c r="C42" s="64" t="s">
        <v>139</v>
      </c>
      <c r="D42" s="31">
        <v>4</v>
      </c>
      <c r="E42" s="33"/>
      <c r="F42" s="33" t="s">
        <v>26</v>
      </c>
      <c r="G42" s="130">
        <v>30</v>
      </c>
      <c r="H42" s="35"/>
      <c r="I42" s="36"/>
      <c r="J42" s="36"/>
      <c r="K42" s="36"/>
      <c r="L42" s="36"/>
      <c r="M42" s="36">
        <v>30</v>
      </c>
      <c r="N42" s="36"/>
      <c r="O42" s="35"/>
      <c r="P42" s="38"/>
      <c r="Q42" s="35"/>
      <c r="R42" s="38"/>
      <c r="S42" s="35"/>
      <c r="T42" s="87">
        <v>30</v>
      </c>
      <c r="U42" s="35"/>
      <c r="V42" s="38"/>
    </row>
    <row r="43" spans="1:22" s="129" customFormat="1" ht="15.75" thickBot="1" x14ac:dyDescent="0.3">
      <c r="A43" s="31">
        <v>5</v>
      </c>
      <c r="B43" s="23" t="s">
        <v>47</v>
      </c>
      <c r="C43" s="64" t="s">
        <v>140</v>
      </c>
      <c r="D43" s="31">
        <v>14</v>
      </c>
      <c r="E43" s="33"/>
      <c r="F43" s="33" t="s">
        <v>24</v>
      </c>
      <c r="G43" s="130">
        <v>30</v>
      </c>
      <c r="H43" s="35"/>
      <c r="I43" s="36"/>
      <c r="J43" s="36"/>
      <c r="K43" s="36"/>
      <c r="L43" s="36"/>
      <c r="M43" s="36">
        <v>30</v>
      </c>
      <c r="N43" s="36"/>
      <c r="O43" s="35"/>
      <c r="P43" s="135"/>
      <c r="Q43" s="136"/>
      <c r="R43" s="135"/>
      <c r="S43" s="136"/>
      <c r="T43" s="137"/>
      <c r="U43" s="136"/>
      <c r="V43" s="38">
        <v>30</v>
      </c>
    </row>
    <row r="44" spans="1:22" s="129" customFormat="1" ht="16.5" thickTop="1" thickBot="1" x14ac:dyDescent="0.3">
      <c r="A44" s="154" t="s">
        <v>13</v>
      </c>
      <c r="B44" s="144"/>
      <c r="C44" s="77"/>
      <c r="D44" s="78">
        <f>SUM(D39:D43)</f>
        <v>28</v>
      </c>
      <c r="E44" s="79"/>
      <c r="F44" s="79"/>
      <c r="G44" s="78">
        <f t="shared" ref="G44:V44" si="3">SUM(G39:G43)</f>
        <v>150</v>
      </c>
      <c r="H44" s="80">
        <f t="shared" si="3"/>
        <v>0</v>
      </c>
      <c r="I44" s="81">
        <f t="shared" si="3"/>
        <v>0</v>
      </c>
      <c r="J44" s="81">
        <f t="shared" si="3"/>
        <v>30</v>
      </c>
      <c r="K44" s="81">
        <f t="shared" si="3"/>
        <v>0</v>
      </c>
      <c r="L44" s="81">
        <f t="shared" si="3"/>
        <v>0</v>
      </c>
      <c r="M44" s="81">
        <f t="shared" si="3"/>
        <v>120</v>
      </c>
      <c r="N44" s="81">
        <f t="shared" si="3"/>
        <v>0</v>
      </c>
      <c r="O44" s="80">
        <f t="shared" si="3"/>
        <v>0</v>
      </c>
      <c r="P44" s="82">
        <f t="shared" si="3"/>
        <v>60</v>
      </c>
      <c r="Q44" s="80">
        <f t="shared" si="3"/>
        <v>0</v>
      </c>
      <c r="R44" s="82">
        <f t="shared" si="3"/>
        <v>30</v>
      </c>
      <c r="S44" s="80">
        <f t="shared" si="3"/>
        <v>0</v>
      </c>
      <c r="T44" s="82">
        <f t="shared" si="3"/>
        <v>30</v>
      </c>
      <c r="U44" s="80">
        <f t="shared" si="3"/>
        <v>0</v>
      </c>
      <c r="V44" s="82">
        <f t="shared" si="3"/>
        <v>30</v>
      </c>
    </row>
    <row r="45" spans="1:22" s="129" customFormat="1" ht="16.5" thickTop="1" thickBot="1" x14ac:dyDescent="0.3">
      <c r="A45" s="141" t="s">
        <v>117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</row>
    <row r="46" spans="1:22" s="129" customFormat="1" ht="15.75" thickTop="1" x14ac:dyDescent="0.25">
      <c r="A46" s="107">
        <v>1</v>
      </c>
      <c r="B46" s="109" t="s">
        <v>81</v>
      </c>
      <c r="C46" s="110" t="s">
        <v>110</v>
      </c>
      <c r="D46" s="110">
        <v>2</v>
      </c>
      <c r="E46" s="110">
        <v>1</v>
      </c>
      <c r="F46" s="110"/>
      <c r="G46" s="108">
        <v>30</v>
      </c>
      <c r="H46" s="105"/>
      <c r="I46" s="105"/>
      <c r="J46" s="105"/>
      <c r="K46" s="105"/>
      <c r="L46" s="105">
        <v>30</v>
      </c>
      <c r="M46" s="105"/>
      <c r="N46" s="114"/>
      <c r="O46" s="108"/>
      <c r="P46" s="114">
        <v>30</v>
      </c>
      <c r="Q46" s="116"/>
      <c r="R46" s="117"/>
      <c r="S46" s="116"/>
      <c r="T46" s="117"/>
      <c r="U46" s="116"/>
      <c r="V46" s="117"/>
    </row>
    <row r="47" spans="1:22" s="129" customFormat="1" ht="15.75" thickBot="1" x14ac:dyDescent="0.3">
      <c r="A47" s="65">
        <v>2</v>
      </c>
      <c r="B47" s="106" t="s">
        <v>80</v>
      </c>
      <c r="C47" s="111" t="s">
        <v>111</v>
      </c>
      <c r="D47" s="112">
        <v>2</v>
      </c>
      <c r="E47" s="113"/>
      <c r="F47" s="113" t="s">
        <v>21</v>
      </c>
      <c r="G47" s="106">
        <v>30</v>
      </c>
      <c r="H47" s="71"/>
      <c r="I47" s="85"/>
      <c r="J47" s="85"/>
      <c r="K47" s="85"/>
      <c r="L47" s="85">
        <v>30</v>
      </c>
      <c r="M47" s="85"/>
      <c r="N47" s="115"/>
      <c r="O47" s="104"/>
      <c r="P47" s="115"/>
      <c r="Q47" s="104"/>
      <c r="R47" s="115">
        <v>30</v>
      </c>
      <c r="S47" s="104"/>
      <c r="T47" s="118"/>
      <c r="U47" s="104"/>
      <c r="V47" s="72"/>
    </row>
    <row r="48" spans="1:22" s="129" customFormat="1" ht="16.5" thickTop="1" thickBot="1" x14ac:dyDescent="0.3">
      <c r="A48" s="143" t="s">
        <v>13</v>
      </c>
      <c r="B48" s="151"/>
      <c r="C48" s="121"/>
      <c r="D48" s="47">
        <f>SUM(D46:D47)</f>
        <v>4</v>
      </c>
      <c r="E48" s="48"/>
      <c r="F48" s="48"/>
      <c r="G48" s="47">
        <f>SUM(G46:G47)</f>
        <v>60</v>
      </c>
      <c r="H48" s="49">
        <f t="shared" ref="H48:V48" si="4">SUM(H47:H47)</f>
        <v>0</v>
      </c>
      <c r="I48" s="50">
        <f t="shared" si="4"/>
        <v>0</v>
      </c>
      <c r="J48" s="50">
        <f t="shared" si="4"/>
        <v>0</v>
      </c>
      <c r="K48" s="50">
        <f t="shared" si="4"/>
        <v>0</v>
      </c>
      <c r="L48" s="50">
        <f>SUM(L46:L47)</f>
        <v>60</v>
      </c>
      <c r="M48" s="50">
        <f>SUM(M46:M47)</f>
        <v>0</v>
      </c>
      <c r="N48" s="50">
        <f t="shared" si="4"/>
        <v>0</v>
      </c>
      <c r="O48" s="49">
        <f t="shared" si="4"/>
        <v>0</v>
      </c>
      <c r="P48" s="51">
        <f>SUM(P46:P47)</f>
        <v>30</v>
      </c>
      <c r="Q48" s="49">
        <f t="shared" si="4"/>
        <v>0</v>
      </c>
      <c r="R48" s="51">
        <f>SUM(R46:R47)</f>
        <v>30</v>
      </c>
      <c r="S48" s="49">
        <f t="shared" si="4"/>
        <v>0</v>
      </c>
      <c r="T48" s="51">
        <f t="shared" si="4"/>
        <v>0</v>
      </c>
      <c r="U48" s="49">
        <f t="shared" si="4"/>
        <v>0</v>
      </c>
      <c r="V48" s="51">
        <f t="shared" si="4"/>
        <v>0</v>
      </c>
    </row>
    <row r="49" spans="1:22" s="129" customFormat="1" ht="16.5" thickTop="1" thickBot="1" x14ac:dyDescent="0.3">
      <c r="A49" s="141" t="s">
        <v>137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56"/>
    </row>
    <row r="50" spans="1:22" s="129" customFormat="1" ht="15.75" thickTop="1" x14ac:dyDescent="0.25">
      <c r="A50" s="63">
        <v>1</v>
      </c>
      <c r="B50" s="88" t="s">
        <v>48</v>
      </c>
      <c r="C50" s="83" t="s">
        <v>112</v>
      </c>
      <c r="D50" s="63">
        <v>2</v>
      </c>
      <c r="E50" s="84"/>
      <c r="F50" s="84" t="s">
        <v>21</v>
      </c>
      <c r="G50" s="63">
        <v>30</v>
      </c>
      <c r="H50" s="71">
        <v>30</v>
      </c>
      <c r="I50" s="85"/>
      <c r="J50" s="85"/>
      <c r="K50" s="85"/>
      <c r="L50" s="85"/>
      <c r="M50" s="85"/>
      <c r="N50" s="85"/>
      <c r="O50" s="71"/>
      <c r="P50" s="72"/>
      <c r="Q50" s="71">
        <v>30</v>
      </c>
      <c r="R50" s="72"/>
      <c r="S50" s="71"/>
      <c r="T50" s="86"/>
      <c r="U50" s="71"/>
      <c r="V50" s="72"/>
    </row>
    <row r="51" spans="1:22" s="129" customFormat="1" x14ac:dyDescent="0.25">
      <c r="A51" s="31">
        <v>2</v>
      </c>
      <c r="B51" s="89" t="s">
        <v>49</v>
      </c>
      <c r="C51" s="64" t="s">
        <v>113</v>
      </c>
      <c r="D51" s="31">
        <v>2</v>
      </c>
      <c r="E51" s="33"/>
      <c r="F51" s="33" t="s">
        <v>24</v>
      </c>
      <c r="G51" s="31">
        <v>30</v>
      </c>
      <c r="H51" s="35">
        <v>30</v>
      </c>
      <c r="I51" s="36"/>
      <c r="J51" s="36"/>
      <c r="K51" s="36"/>
      <c r="L51" s="36"/>
      <c r="M51" s="36"/>
      <c r="N51" s="36"/>
      <c r="O51" s="35"/>
      <c r="P51" s="38"/>
      <c r="Q51" s="35"/>
      <c r="R51" s="38"/>
      <c r="S51" s="35"/>
      <c r="T51" s="87"/>
      <c r="U51" s="35">
        <v>30</v>
      </c>
      <c r="V51" s="38"/>
    </row>
    <row r="52" spans="1:22" s="129" customFormat="1" ht="15.75" thickBot="1" x14ac:dyDescent="0.3">
      <c r="A52" s="65">
        <v>3</v>
      </c>
      <c r="B52" s="89" t="s">
        <v>50</v>
      </c>
      <c r="C52" s="64" t="s">
        <v>114</v>
      </c>
      <c r="D52" s="31">
        <v>4</v>
      </c>
      <c r="E52" s="33"/>
      <c r="F52" s="33" t="s">
        <v>24</v>
      </c>
      <c r="G52" s="31">
        <v>30</v>
      </c>
      <c r="H52" s="35">
        <v>30</v>
      </c>
      <c r="I52" s="36"/>
      <c r="J52" s="36"/>
      <c r="K52" s="36"/>
      <c r="L52" s="36"/>
      <c r="M52" s="36"/>
      <c r="N52" s="36"/>
      <c r="O52" s="35"/>
      <c r="P52" s="38"/>
      <c r="Q52" s="35"/>
      <c r="R52" s="38"/>
      <c r="S52" s="35"/>
      <c r="T52" s="87"/>
      <c r="U52" s="35">
        <v>30</v>
      </c>
      <c r="V52" s="38"/>
    </row>
    <row r="53" spans="1:22" s="129" customFormat="1" ht="16.5" thickTop="1" thickBot="1" x14ac:dyDescent="0.3">
      <c r="A53" s="143" t="s">
        <v>13</v>
      </c>
      <c r="B53" s="144"/>
      <c r="C53" s="120"/>
      <c r="D53" s="47">
        <f>SUM(D50:D52)</f>
        <v>8</v>
      </c>
      <c r="E53" s="48"/>
      <c r="F53" s="48"/>
      <c r="G53" s="47">
        <f t="shared" ref="G53:V53" si="5">SUM(G50:G52)</f>
        <v>90</v>
      </c>
      <c r="H53" s="49">
        <f t="shared" si="5"/>
        <v>90</v>
      </c>
      <c r="I53" s="50">
        <f t="shared" si="5"/>
        <v>0</v>
      </c>
      <c r="J53" s="50">
        <f t="shared" si="5"/>
        <v>0</v>
      </c>
      <c r="K53" s="50">
        <f t="shared" si="5"/>
        <v>0</v>
      </c>
      <c r="L53" s="50">
        <f t="shared" si="5"/>
        <v>0</v>
      </c>
      <c r="M53" s="50">
        <f t="shared" si="5"/>
        <v>0</v>
      </c>
      <c r="N53" s="50">
        <f t="shared" si="5"/>
        <v>0</v>
      </c>
      <c r="O53" s="49">
        <f t="shared" si="5"/>
        <v>0</v>
      </c>
      <c r="P53" s="51">
        <f t="shared" si="5"/>
        <v>0</v>
      </c>
      <c r="Q53" s="49">
        <f t="shared" si="5"/>
        <v>30</v>
      </c>
      <c r="R53" s="51">
        <f t="shared" si="5"/>
        <v>0</v>
      </c>
      <c r="S53" s="49">
        <f t="shared" si="5"/>
        <v>0</v>
      </c>
      <c r="T53" s="51">
        <f t="shared" si="5"/>
        <v>0</v>
      </c>
      <c r="U53" s="49">
        <f t="shared" si="5"/>
        <v>60</v>
      </c>
      <c r="V53" s="51">
        <f t="shared" si="5"/>
        <v>0</v>
      </c>
    </row>
    <row r="54" spans="1:22" s="129" customFormat="1" ht="16.5" thickTop="1" thickBot="1" x14ac:dyDescent="0.3">
      <c r="A54" s="143" t="s">
        <v>122</v>
      </c>
      <c r="B54" s="155"/>
      <c r="C54" s="46" t="s">
        <v>138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</row>
    <row r="55" spans="1:22" s="129" customFormat="1" ht="16.5" thickTop="1" thickBot="1" x14ac:dyDescent="0.3">
      <c r="A55" s="141" t="s">
        <v>118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</row>
    <row r="56" spans="1:22" s="129" customFormat="1" ht="15.75" thickTop="1" x14ac:dyDescent="0.25">
      <c r="A56" s="31">
        <v>1</v>
      </c>
      <c r="B56" s="102" t="s">
        <v>62</v>
      </c>
      <c r="C56" s="64" t="s">
        <v>124</v>
      </c>
      <c r="D56" s="31">
        <v>2</v>
      </c>
      <c r="E56" s="33" t="s">
        <v>26</v>
      </c>
      <c r="F56" s="33"/>
      <c r="G56" s="31">
        <v>30</v>
      </c>
      <c r="H56" s="35">
        <v>30</v>
      </c>
      <c r="I56" s="36"/>
      <c r="J56" s="36"/>
      <c r="K56" s="36"/>
      <c r="L56" s="36"/>
      <c r="M56" s="36"/>
      <c r="N56" s="36"/>
      <c r="O56" s="35"/>
      <c r="P56" s="38"/>
      <c r="Q56" s="35"/>
      <c r="R56" s="38"/>
      <c r="S56" s="35">
        <v>30</v>
      </c>
      <c r="T56" s="87"/>
      <c r="U56" s="35"/>
      <c r="V56" s="38"/>
    </row>
    <row r="57" spans="1:22" s="129" customFormat="1" ht="15.75" thickBot="1" x14ac:dyDescent="0.3">
      <c r="A57" s="31">
        <v>2</v>
      </c>
      <c r="B57" s="102" t="s">
        <v>63</v>
      </c>
      <c r="C57" s="64" t="s">
        <v>125</v>
      </c>
      <c r="D57" s="31">
        <v>3</v>
      </c>
      <c r="E57" s="33"/>
      <c r="F57" s="33" t="s">
        <v>26</v>
      </c>
      <c r="G57" s="31">
        <v>30</v>
      </c>
      <c r="H57" s="35"/>
      <c r="I57" s="36"/>
      <c r="J57" s="36">
        <v>30</v>
      </c>
      <c r="K57" s="36"/>
      <c r="L57" s="36"/>
      <c r="M57" s="36"/>
      <c r="N57" s="36"/>
      <c r="O57" s="35"/>
      <c r="P57" s="38"/>
      <c r="Q57" s="35"/>
      <c r="R57" s="38"/>
      <c r="S57" s="35"/>
      <c r="T57" s="87">
        <v>30</v>
      </c>
      <c r="U57" s="71"/>
      <c r="V57" s="72"/>
    </row>
    <row r="58" spans="1:22" s="129" customFormat="1" ht="15.75" thickTop="1" x14ac:dyDescent="0.25">
      <c r="A58" s="63">
        <v>3</v>
      </c>
      <c r="B58" s="103" t="s">
        <v>64</v>
      </c>
      <c r="C58" s="64" t="s">
        <v>126</v>
      </c>
      <c r="D58" s="63">
        <v>1</v>
      </c>
      <c r="E58" s="84" t="s">
        <v>26</v>
      </c>
      <c r="F58" s="84"/>
      <c r="G58" s="22">
        <v>15</v>
      </c>
      <c r="H58" s="71">
        <v>15</v>
      </c>
      <c r="I58" s="85"/>
      <c r="J58" s="85"/>
      <c r="K58" s="85"/>
      <c r="L58" s="85"/>
      <c r="M58" s="85"/>
      <c r="N58" s="85"/>
      <c r="O58" s="71"/>
      <c r="P58" s="72"/>
      <c r="Q58" s="71"/>
      <c r="R58" s="72"/>
      <c r="S58" s="71">
        <v>15</v>
      </c>
      <c r="T58" s="86"/>
      <c r="U58" s="71"/>
      <c r="V58" s="72"/>
    </row>
    <row r="59" spans="1:22" s="129" customFormat="1" x14ac:dyDescent="0.25">
      <c r="A59" s="31">
        <v>4</v>
      </c>
      <c r="B59" s="102" t="s">
        <v>65</v>
      </c>
      <c r="C59" s="64" t="s">
        <v>127</v>
      </c>
      <c r="D59" s="31">
        <v>2</v>
      </c>
      <c r="E59" s="33"/>
      <c r="F59" s="33" t="s">
        <v>24</v>
      </c>
      <c r="G59" s="31">
        <v>30</v>
      </c>
      <c r="H59" s="35"/>
      <c r="I59" s="36"/>
      <c r="J59" s="36">
        <v>30</v>
      </c>
      <c r="K59" s="36"/>
      <c r="L59" s="36"/>
      <c r="M59" s="36"/>
      <c r="N59" s="36"/>
      <c r="O59" s="35"/>
      <c r="P59" s="38"/>
      <c r="Q59" s="35"/>
      <c r="R59" s="38"/>
      <c r="S59" s="35"/>
      <c r="T59" s="87"/>
      <c r="U59" s="35"/>
      <c r="V59" s="38">
        <v>30</v>
      </c>
    </row>
    <row r="60" spans="1:22" s="129" customFormat="1" ht="15.75" thickBot="1" x14ac:dyDescent="0.3">
      <c r="A60" s="65">
        <v>5</v>
      </c>
      <c r="B60" s="102" t="s">
        <v>66</v>
      </c>
      <c r="C60" s="64" t="s">
        <v>128</v>
      </c>
      <c r="D60" s="40">
        <v>1</v>
      </c>
      <c r="E60" s="41"/>
      <c r="F60" s="41" t="s">
        <v>24</v>
      </c>
      <c r="G60" s="90">
        <v>15</v>
      </c>
      <c r="H60" s="43"/>
      <c r="I60" s="44"/>
      <c r="J60" s="44">
        <v>15</v>
      </c>
      <c r="K60" s="44"/>
      <c r="L60" s="44"/>
      <c r="M60" s="44"/>
      <c r="N60" s="44"/>
      <c r="O60" s="43"/>
      <c r="P60" s="45"/>
      <c r="Q60" s="43"/>
      <c r="R60" s="45"/>
      <c r="S60" s="43"/>
      <c r="T60" s="91"/>
      <c r="U60" s="43"/>
      <c r="V60" s="45">
        <v>15</v>
      </c>
    </row>
    <row r="61" spans="1:22" s="129" customFormat="1" ht="16.5" thickTop="1" thickBot="1" x14ac:dyDescent="0.3">
      <c r="A61" s="143" t="s">
        <v>13</v>
      </c>
      <c r="B61" s="151"/>
      <c r="C61" s="121"/>
      <c r="D61" s="47">
        <f>SUM(D56:D60)</f>
        <v>9</v>
      </c>
      <c r="E61" s="48"/>
      <c r="F61" s="48"/>
      <c r="G61" s="47">
        <f t="shared" ref="G61:V61" si="6">SUM(G56:G60)</f>
        <v>120</v>
      </c>
      <c r="H61" s="49">
        <f t="shared" si="6"/>
        <v>45</v>
      </c>
      <c r="I61" s="50">
        <f t="shared" si="6"/>
        <v>0</v>
      </c>
      <c r="J61" s="50">
        <f t="shared" si="6"/>
        <v>75</v>
      </c>
      <c r="K61" s="50">
        <f t="shared" si="6"/>
        <v>0</v>
      </c>
      <c r="L61" s="50">
        <f t="shared" si="6"/>
        <v>0</v>
      </c>
      <c r="M61" s="50">
        <f t="shared" si="6"/>
        <v>0</v>
      </c>
      <c r="N61" s="50">
        <f t="shared" si="6"/>
        <v>0</v>
      </c>
      <c r="O61" s="49">
        <f t="shared" si="6"/>
        <v>0</v>
      </c>
      <c r="P61" s="51">
        <f t="shared" si="6"/>
        <v>0</v>
      </c>
      <c r="Q61" s="49">
        <f t="shared" si="6"/>
        <v>0</v>
      </c>
      <c r="R61" s="51">
        <f t="shared" si="6"/>
        <v>0</v>
      </c>
      <c r="S61" s="49">
        <f t="shared" si="6"/>
        <v>45</v>
      </c>
      <c r="T61" s="51">
        <f t="shared" si="6"/>
        <v>30</v>
      </c>
      <c r="U61" s="49">
        <f t="shared" si="6"/>
        <v>0</v>
      </c>
      <c r="V61" s="51">
        <f t="shared" si="6"/>
        <v>45</v>
      </c>
    </row>
    <row r="62" spans="1:22" s="129" customFormat="1" ht="16.5" thickTop="1" thickBot="1" x14ac:dyDescent="0.3">
      <c r="A62" s="152" t="s">
        <v>119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</row>
    <row r="63" spans="1:22" s="129" customFormat="1" ht="16.5" thickTop="1" thickBot="1" x14ac:dyDescent="0.3">
      <c r="A63" s="22">
        <v>1</v>
      </c>
      <c r="B63" s="103" t="s">
        <v>67</v>
      </c>
      <c r="C63" s="62" t="s">
        <v>129</v>
      </c>
      <c r="D63" s="31">
        <v>3</v>
      </c>
      <c r="E63" s="33" t="s">
        <v>26</v>
      </c>
      <c r="F63" s="33"/>
      <c r="G63" s="22">
        <v>30</v>
      </c>
      <c r="H63" s="27">
        <v>30</v>
      </c>
      <c r="I63" s="28"/>
      <c r="J63" s="28"/>
      <c r="K63" s="85"/>
      <c r="L63" s="85"/>
      <c r="M63" s="85"/>
      <c r="N63" s="85"/>
      <c r="O63" s="71"/>
      <c r="P63" s="72"/>
      <c r="Q63" s="71"/>
      <c r="R63" s="72"/>
      <c r="S63" s="71">
        <v>30</v>
      </c>
      <c r="T63" s="86"/>
      <c r="U63" s="71"/>
      <c r="V63" s="72"/>
    </row>
    <row r="64" spans="1:22" s="129" customFormat="1" ht="16.5" thickTop="1" thickBot="1" x14ac:dyDescent="0.3">
      <c r="A64" s="31">
        <v>2</v>
      </c>
      <c r="B64" s="103" t="s">
        <v>68</v>
      </c>
      <c r="C64" s="62" t="s">
        <v>130</v>
      </c>
      <c r="D64" s="31">
        <v>2</v>
      </c>
      <c r="E64" s="33"/>
      <c r="F64" s="33" t="s">
        <v>26</v>
      </c>
      <c r="G64" s="31">
        <v>30</v>
      </c>
      <c r="H64" s="35"/>
      <c r="I64" s="36"/>
      <c r="J64" s="36">
        <v>30</v>
      </c>
      <c r="K64" s="36"/>
      <c r="L64" s="36"/>
      <c r="M64" s="36"/>
      <c r="N64" s="36"/>
      <c r="O64" s="35"/>
      <c r="P64" s="38"/>
      <c r="Q64" s="35"/>
      <c r="R64" s="38"/>
      <c r="S64" s="71"/>
      <c r="T64" s="86">
        <v>30</v>
      </c>
      <c r="U64" s="71"/>
      <c r="V64" s="72"/>
    </row>
    <row r="65" spans="1:23" ht="16.5" thickTop="1" thickBot="1" x14ac:dyDescent="0.3">
      <c r="A65" s="31">
        <v>3</v>
      </c>
      <c r="B65" s="103" t="s">
        <v>69</v>
      </c>
      <c r="C65" s="62" t="s">
        <v>131</v>
      </c>
      <c r="D65" s="63">
        <v>1</v>
      </c>
      <c r="E65" s="84" t="s">
        <v>26</v>
      </c>
      <c r="F65" s="84"/>
      <c r="G65" s="31">
        <v>15</v>
      </c>
      <c r="H65" s="35">
        <v>15</v>
      </c>
      <c r="I65" s="36"/>
      <c r="J65" s="36"/>
      <c r="K65" s="36"/>
      <c r="L65" s="36"/>
      <c r="M65" s="36"/>
      <c r="N65" s="36"/>
      <c r="O65" s="35"/>
      <c r="P65" s="38"/>
      <c r="Q65" s="35"/>
      <c r="R65" s="38"/>
      <c r="S65" s="35">
        <v>15</v>
      </c>
      <c r="T65" s="87"/>
      <c r="U65" s="35"/>
      <c r="V65" s="38"/>
      <c r="W65" s="129"/>
    </row>
    <row r="66" spans="1:23" ht="16.5" thickTop="1" thickBot="1" x14ac:dyDescent="0.3">
      <c r="A66" s="31">
        <v>4</v>
      </c>
      <c r="B66" s="103" t="s">
        <v>70</v>
      </c>
      <c r="C66" s="62" t="s">
        <v>132</v>
      </c>
      <c r="D66" s="31">
        <v>2</v>
      </c>
      <c r="E66" s="33"/>
      <c r="F66" s="33" t="s">
        <v>24</v>
      </c>
      <c r="G66" s="31">
        <v>30</v>
      </c>
      <c r="H66" s="35"/>
      <c r="I66" s="36"/>
      <c r="J66" s="36">
        <v>30</v>
      </c>
      <c r="K66" s="36"/>
      <c r="L66" s="36"/>
      <c r="M66" s="36"/>
      <c r="N66" s="36"/>
      <c r="O66" s="35"/>
      <c r="P66" s="38"/>
      <c r="Q66" s="35"/>
      <c r="R66" s="38"/>
      <c r="S66" s="35"/>
      <c r="T66" s="87"/>
      <c r="U66" s="35"/>
      <c r="V66" s="38">
        <v>30</v>
      </c>
      <c r="W66" s="129"/>
    </row>
    <row r="67" spans="1:23" ht="16.5" thickTop="1" thickBot="1" x14ac:dyDescent="0.3">
      <c r="A67" s="65">
        <v>5</v>
      </c>
      <c r="B67" s="103" t="s">
        <v>71</v>
      </c>
      <c r="C67" s="62" t="s">
        <v>141</v>
      </c>
      <c r="D67" s="40">
        <v>1</v>
      </c>
      <c r="E67" s="41"/>
      <c r="F67" s="41" t="s">
        <v>24</v>
      </c>
      <c r="G67" s="92">
        <v>15</v>
      </c>
      <c r="H67" s="35"/>
      <c r="I67" s="36"/>
      <c r="J67" s="36">
        <v>15</v>
      </c>
      <c r="K67" s="36"/>
      <c r="L67" s="36"/>
      <c r="M67" s="36"/>
      <c r="N67" s="36"/>
      <c r="O67" s="35"/>
      <c r="P67" s="38"/>
      <c r="Q67" s="35"/>
      <c r="R67" s="38"/>
      <c r="S67" s="35"/>
      <c r="T67" s="87"/>
      <c r="U67" s="35"/>
      <c r="V67" s="38">
        <v>15</v>
      </c>
      <c r="W67" s="129"/>
    </row>
    <row r="68" spans="1:23" ht="16.5" thickTop="1" thickBot="1" x14ac:dyDescent="0.3">
      <c r="A68" s="154" t="s">
        <v>13</v>
      </c>
      <c r="B68" s="151"/>
      <c r="C68" s="121"/>
      <c r="D68" s="47">
        <f>SUM(D63:D67)</f>
        <v>9</v>
      </c>
      <c r="E68" s="48"/>
      <c r="F68" s="48"/>
      <c r="G68" s="47">
        <f t="shared" ref="G68:V68" si="7">SUM(G63:G67)</f>
        <v>120</v>
      </c>
      <c r="H68" s="49">
        <f t="shared" si="7"/>
        <v>45</v>
      </c>
      <c r="I68" s="50">
        <f t="shared" si="7"/>
        <v>0</v>
      </c>
      <c r="J68" s="50">
        <f t="shared" si="7"/>
        <v>75</v>
      </c>
      <c r="K68" s="50">
        <f t="shared" si="7"/>
        <v>0</v>
      </c>
      <c r="L68" s="50">
        <f t="shared" si="7"/>
        <v>0</v>
      </c>
      <c r="M68" s="50">
        <f t="shared" si="7"/>
        <v>0</v>
      </c>
      <c r="N68" s="50">
        <f t="shared" si="7"/>
        <v>0</v>
      </c>
      <c r="O68" s="49">
        <f t="shared" si="7"/>
        <v>0</v>
      </c>
      <c r="P68" s="51">
        <f t="shared" si="7"/>
        <v>0</v>
      </c>
      <c r="Q68" s="49">
        <f t="shared" si="7"/>
        <v>0</v>
      </c>
      <c r="R68" s="51">
        <f t="shared" si="7"/>
        <v>0</v>
      </c>
      <c r="S68" s="49">
        <f t="shared" si="7"/>
        <v>45</v>
      </c>
      <c r="T68" s="51">
        <f t="shared" si="7"/>
        <v>30</v>
      </c>
      <c r="U68" s="49">
        <f t="shared" si="7"/>
        <v>0</v>
      </c>
      <c r="V68" s="51">
        <f t="shared" si="7"/>
        <v>45</v>
      </c>
      <c r="W68" s="129"/>
    </row>
    <row r="69" spans="1:23" ht="16.5" thickTop="1" thickBot="1" x14ac:dyDescent="0.3">
      <c r="A69" s="141" t="s">
        <v>120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29"/>
    </row>
    <row r="70" spans="1:23" ht="16.5" thickTop="1" thickBot="1" x14ac:dyDescent="0.3">
      <c r="A70" s="22">
        <v>1</v>
      </c>
      <c r="B70" s="102" t="s">
        <v>72</v>
      </c>
      <c r="C70" s="62" t="s">
        <v>133</v>
      </c>
      <c r="D70" s="31">
        <v>2</v>
      </c>
      <c r="E70" s="33" t="s">
        <v>26</v>
      </c>
      <c r="F70" s="33"/>
      <c r="G70" s="22">
        <v>30</v>
      </c>
      <c r="H70" s="27">
        <v>30</v>
      </c>
      <c r="I70" s="28"/>
      <c r="J70" s="28"/>
      <c r="K70" s="85"/>
      <c r="L70" s="85"/>
      <c r="M70" s="85"/>
      <c r="N70" s="85"/>
      <c r="O70" s="71"/>
      <c r="P70" s="72"/>
      <c r="Q70" s="71"/>
      <c r="R70" s="72"/>
      <c r="S70" s="71">
        <v>30</v>
      </c>
      <c r="T70" s="86"/>
      <c r="U70" s="71"/>
      <c r="V70" s="72"/>
      <c r="W70" s="129"/>
    </row>
    <row r="71" spans="1:23" ht="16.5" thickTop="1" thickBot="1" x14ac:dyDescent="0.3">
      <c r="A71" s="63">
        <v>2</v>
      </c>
      <c r="B71" s="102" t="s">
        <v>73</v>
      </c>
      <c r="C71" s="62" t="s">
        <v>134</v>
      </c>
      <c r="D71" s="31">
        <v>3</v>
      </c>
      <c r="E71" s="33"/>
      <c r="F71" s="33" t="s">
        <v>26</v>
      </c>
      <c r="G71" s="31">
        <v>30</v>
      </c>
      <c r="H71" s="35"/>
      <c r="I71" s="36"/>
      <c r="J71" s="36">
        <v>30</v>
      </c>
      <c r="K71" s="85"/>
      <c r="L71" s="85"/>
      <c r="M71" s="85"/>
      <c r="N71" s="85"/>
      <c r="O71" s="71"/>
      <c r="P71" s="72"/>
      <c r="Q71" s="71"/>
      <c r="R71" s="72"/>
      <c r="S71" s="71"/>
      <c r="T71" s="86">
        <v>30</v>
      </c>
      <c r="U71" s="71"/>
      <c r="V71" s="72"/>
      <c r="W71" s="129"/>
    </row>
    <row r="72" spans="1:23" ht="16.5" thickTop="1" thickBot="1" x14ac:dyDescent="0.3">
      <c r="A72" s="31">
        <v>3</v>
      </c>
      <c r="B72" s="102" t="s">
        <v>74</v>
      </c>
      <c r="C72" s="62" t="s">
        <v>135</v>
      </c>
      <c r="D72" s="63">
        <v>1</v>
      </c>
      <c r="E72" s="84" t="s">
        <v>26</v>
      </c>
      <c r="F72" s="84"/>
      <c r="G72" s="31">
        <v>15</v>
      </c>
      <c r="H72" s="35">
        <v>15</v>
      </c>
      <c r="I72" s="36"/>
      <c r="J72" s="36"/>
      <c r="K72" s="36"/>
      <c r="L72" s="36"/>
      <c r="M72" s="36"/>
      <c r="N72" s="36"/>
      <c r="O72" s="35"/>
      <c r="P72" s="38"/>
      <c r="Q72" s="35"/>
      <c r="R72" s="38"/>
      <c r="S72" s="35">
        <v>15</v>
      </c>
      <c r="T72" s="87"/>
      <c r="U72" s="35"/>
      <c r="V72" s="38"/>
      <c r="W72" s="129"/>
    </row>
    <row r="73" spans="1:23" ht="16.5" thickTop="1" thickBot="1" x14ac:dyDescent="0.3">
      <c r="A73" s="31">
        <v>4</v>
      </c>
      <c r="B73" s="102" t="s">
        <v>75</v>
      </c>
      <c r="C73" s="62" t="s">
        <v>142</v>
      </c>
      <c r="D73" s="31">
        <v>2</v>
      </c>
      <c r="E73" s="33"/>
      <c r="F73" s="33" t="s">
        <v>24</v>
      </c>
      <c r="G73" s="31">
        <v>30</v>
      </c>
      <c r="H73" s="35"/>
      <c r="I73" s="36"/>
      <c r="J73" s="36">
        <v>30</v>
      </c>
      <c r="K73" s="36"/>
      <c r="L73" s="36"/>
      <c r="M73" s="36"/>
      <c r="N73" s="36"/>
      <c r="O73" s="35"/>
      <c r="P73" s="38"/>
      <c r="Q73" s="35"/>
      <c r="R73" s="38"/>
      <c r="S73" s="35"/>
      <c r="T73" s="87"/>
      <c r="U73" s="35"/>
      <c r="V73" s="38">
        <v>30</v>
      </c>
      <c r="W73" s="129"/>
    </row>
    <row r="74" spans="1:23" ht="16.5" thickTop="1" thickBot="1" x14ac:dyDescent="0.3">
      <c r="A74" s="65">
        <v>5</v>
      </c>
      <c r="B74" s="102" t="s">
        <v>76</v>
      </c>
      <c r="C74" s="62" t="s">
        <v>136</v>
      </c>
      <c r="D74" s="40">
        <v>1</v>
      </c>
      <c r="E74" s="41"/>
      <c r="F74" s="41" t="s">
        <v>24</v>
      </c>
      <c r="G74" s="92">
        <v>15</v>
      </c>
      <c r="H74" s="35"/>
      <c r="I74" s="36"/>
      <c r="J74" s="36">
        <v>15</v>
      </c>
      <c r="K74" s="36"/>
      <c r="L74" s="36"/>
      <c r="M74" s="36"/>
      <c r="N74" s="36"/>
      <c r="O74" s="35"/>
      <c r="P74" s="38"/>
      <c r="Q74" s="35"/>
      <c r="R74" s="38"/>
      <c r="S74" s="35"/>
      <c r="T74" s="87"/>
      <c r="U74" s="35"/>
      <c r="V74" s="38">
        <v>15</v>
      </c>
      <c r="W74" s="129"/>
    </row>
    <row r="75" spans="1:23" ht="16.5" thickTop="1" thickBot="1" x14ac:dyDescent="0.3">
      <c r="A75" s="143" t="s">
        <v>13</v>
      </c>
      <c r="B75" s="144"/>
      <c r="C75" s="77"/>
      <c r="D75" s="78">
        <f>SUM(D70:D74)</f>
        <v>9</v>
      </c>
      <c r="E75" s="79"/>
      <c r="F75" s="79"/>
      <c r="G75" s="78">
        <f t="shared" ref="G75:V75" si="8">SUM(G70:G74)</f>
        <v>120</v>
      </c>
      <c r="H75" s="80">
        <f t="shared" si="8"/>
        <v>45</v>
      </c>
      <c r="I75" s="81">
        <f t="shared" si="8"/>
        <v>0</v>
      </c>
      <c r="J75" s="81">
        <f t="shared" si="8"/>
        <v>75</v>
      </c>
      <c r="K75" s="81">
        <f t="shared" si="8"/>
        <v>0</v>
      </c>
      <c r="L75" s="81">
        <f t="shared" si="8"/>
        <v>0</v>
      </c>
      <c r="M75" s="81">
        <f t="shared" si="8"/>
        <v>0</v>
      </c>
      <c r="N75" s="81">
        <f t="shared" si="8"/>
        <v>0</v>
      </c>
      <c r="O75" s="80">
        <f t="shared" si="8"/>
        <v>0</v>
      </c>
      <c r="P75" s="82">
        <f t="shared" si="8"/>
        <v>0</v>
      </c>
      <c r="Q75" s="80">
        <f t="shared" si="8"/>
        <v>0</v>
      </c>
      <c r="R75" s="82">
        <f t="shared" si="8"/>
        <v>0</v>
      </c>
      <c r="S75" s="80">
        <f t="shared" si="8"/>
        <v>45</v>
      </c>
      <c r="T75" s="82">
        <f t="shared" si="8"/>
        <v>30</v>
      </c>
      <c r="U75" s="80">
        <f t="shared" si="8"/>
        <v>0</v>
      </c>
      <c r="V75" s="82">
        <f t="shared" si="8"/>
        <v>45</v>
      </c>
      <c r="W75" s="129"/>
    </row>
    <row r="76" spans="1:23" ht="16.5" thickTop="1" thickBot="1" x14ac:dyDescent="0.3">
      <c r="A76" s="145" t="s">
        <v>51</v>
      </c>
      <c r="B76" s="146"/>
      <c r="C76" s="93"/>
      <c r="D76" s="94">
        <f>D14+D27+D37+D44+D48+D53+D61</f>
        <v>92</v>
      </c>
      <c r="E76" s="147">
        <f>E53+E44+E37+E27+E14+E61+E68+E75</f>
        <v>0</v>
      </c>
      <c r="F76" s="148"/>
      <c r="G76" s="94">
        <f>G14+G27+G37+G44+G48+G53+G61</f>
        <v>915</v>
      </c>
      <c r="H76" s="94">
        <f>H14+H27+H37+H44+H48+H53+H61</f>
        <v>315</v>
      </c>
      <c r="I76" s="94">
        <f>I14+I27+I37+I44+I48+I53+I61</f>
        <v>15</v>
      </c>
      <c r="J76" s="94">
        <f>J14+J27+J37+J44+J48+J53+J61</f>
        <v>360</v>
      </c>
      <c r="K76" s="94">
        <f>K14+K27+K37+K44+K48+K53+K61</f>
        <v>15</v>
      </c>
      <c r="L76" s="94">
        <f>L14+L27+L78+L37+L44+L48+L53+L61</f>
        <v>60</v>
      </c>
      <c r="M76" s="94">
        <f>M14+M27+M37+M44+M48+M53+M61</f>
        <v>120</v>
      </c>
      <c r="N76" s="94">
        <f>N14+N27++N37+N44+N48+N53+N61</f>
        <v>30</v>
      </c>
      <c r="O76" s="94">
        <f t="shared" ref="O76:T76" si="9">O14+O27+O37+O44+O48+O53+O61</f>
        <v>75</v>
      </c>
      <c r="P76" s="94">
        <f t="shared" si="9"/>
        <v>165</v>
      </c>
      <c r="Q76" s="94">
        <f t="shared" si="9"/>
        <v>90</v>
      </c>
      <c r="R76" s="94">
        <f t="shared" si="9"/>
        <v>165</v>
      </c>
      <c r="S76" s="94">
        <f t="shared" si="9"/>
        <v>90</v>
      </c>
      <c r="T76" s="94">
        <f t="shared" si="9"/>
        <v>150</v>
      </c>
      <c r="U76" s="94">
        <f>U14+U27+U37+U44+U48+U53+U61+U68+U75</f>
        <v>60</v>
      </c>
      <c r="V76" s="94">
        <f>V14+V27+V37+V44+V48+V53+V61</f>
        <v>120</v>
      </c>
      <c r="W76" s="129"/>
    </row>
    <row r="77" spans="1:23" ht="15.75" thickTop="1" x14ac:dyDescent="0.25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50"/>
      <c r="P77" s="150"/>
      <c r="Q77" s="150"/>
      <c r="R77" s="150"/>
      <c r="S77" s="150"/>
      <c r="T77" s="150"/>
      <c r="U77" s="150"/>
      <c r="V77" s="150"/>
      <c r="W77" s="129"/>
    </row>
    <row r="78" spans="1:23" ht="15.75" thickBot="1" x14ac:dyDescent="0.3">
      <c r="A78" s="95"/>
      <c r="B78" s="95"/>
      <c r="C78" s="96"/>
      <c r="D78" s="95"/>
      <c r="E78" s="95" t="s">
        <v>52</v>
      </c>
      <c r="F78" s="21"/>
      <c r="G78" s="97">
        <f>SUM(O76:V76)</f>
        <v>915</v>
      </c>
      <c r="H78" s="21"/>
      <c r="I78" s="21"/>
      <c r="J78" s="21"/>
      <c r="K78" s="21"/>
      <c r="L78" s="21"/>
      <c r="M78" s="21"/>
      <c r="N78" s="21"/>
      <c r="O78" s="138"/>
      <c r="P78" s="138"/>
      <c r="Q78" s="138"/>
      <c r="R78" s="138"/>
      <c r="S78" s="138"/>
      <c r="T78" s="138"/>
      <c r="U78" s="138"/>
      <c r="V78" s="138"/>
      <c r="W78" s="129"/>
    </row>
    <row r="79" spans="1:23" ht="16.5" thickTop="1" thickBot="1" x14ac:dyDescent="0.3">
      <c r="A79" s="95"/>
      <c r="B79" s="95"/>
      <c r="C79" s="96"/>
      <c r="D79" s="95"/>
      <c r="E79" s="95" t="s">
        <v>53</v>
      </c>
      <c r="F79" s="95"/>
      <c r="G79" s="97">
        <f>SUM(H76:N76)</f>
        <v>915</v>
      </c>
      <c r="H79" s="95"/>
      <c r="I79" s="21"/>
      <c r="J79" s="139" t="s">
        <v>54</v>
      </c>
      <c r="K79" s="139"/>
      <c r="L79" s="139"/>
      <c r="M79" s="139"/>
      <c r="N79" s="140"/>
      <c r="O79" s="98">
        <f>COUNTIF($E8:$E60,1)</f>
        <v>4</v>
      </c>
      <c r="P79" s="99">
        <f>COUNTIF($F8:$F60,1)</f>
        <v>7</v>
      </c>
      <c r="Q79" s="98">
        <f>COUNTIF($E8:$E60,2)</f>
        <v>2</v>
      </c>
      <c r="R79" s="99">
        <f>COUNTIF($F8:$F60,2)</f>
        <v>8</v>
      </c>
      <c r="S79" s="98">
        <f>COUNTIF($E8:$E60,3)</f>
        <v>4</v>
      </c>
      <c r="T79" s="99">
        <f>COUNTIF($F8:$F60,3)</f>
        <v>9</v>
      </c>
      <c r="U79" s="98">
        <f>COUNTIF($E8:$E6275,4)</f>
        <v>0</v>
      </c>
      <c r="V79" s="99">
        <f>COUNTIF($F8:$F60,4)</f>
        <v>8</v>
      </c>
      <c r="W79" s="129"/>
    </row>
    <row r="80" spans="1:23" ht="15.75" thickTop="1" x14ac:dyDescent="0.25">
      <c r="W80" s="129"/>
    </row>
    <row r="91" s="129" customFormat="1" x14ac:dyDescent="0.25"/>
    <row r="92" s="129" customFormat="1" x14ac:dyDescent="0.25"/>
    <row r="93" s="129" customFormat="1" x14ac:dyDescent="0.25"/>
    <row r="94" s="129" customFormat="1" x14ac:dyDescent="0.25"/>
  </sheetData>
  <mergeCells count="35">
    <mergeCell ref="A15:V15"/>
    <mergeCell ref="A27:B27"/>
    <mergeCell ref="A28:V28"/>
    <mergeCell ref="A37:B37"/>
    <mergeCell ref="A2:B2"/>
    <mergeCell ref="G3:N4"/>
    <mergeCell ref="O3:R3"/>
    <mergeCell ref="S3:V3"/>
    <mergeCell ref="A7:V7"/>
    <mergeCell ref="A14:B14"/>
    <mergeCell ref="A38:V38"/>
    <mergeCell ref="A44:B44"/>
    <mergeCell ref="A45:V45"/>
    <mergeCell ref="A48:B48"/>
    <mergeCell ref="A49:V49"/>
    <mergeCell ref="A53:B53"/>
    <mergeCell ref="A55:V55"/>
    <mergeCell ref="A61:B61"/>
    <mergeCell ref="A62:V62"/>
    <mergeCell ref="A68:B68"/>
    <mergeCell ref="A54:B54"/>
    <mergeCell ref="A69:V69"/>
    <mergeCell ref="A75:B75"/>
    <mergeCell ref="A76:B76"/>
    <mergeCell ref="E76:F76"/>
    <mergeCell ref="A77:N77"/>
    <mergeCell ref="O77:P77"/>
    <mergeCell ref="Q77:R77"/>
    <mergeCell ref="S77:T77"/>
    <mergeCell ref="U77:V77"/>
    <mergeCell ref="O78:P78"/>
    <mergeCell ref="Q78:R78"/>
    <mergeCell ref="S78:T78"/>
    <mergeCell ref="U78:V78"/>
    <mergeCell ref="J79:N79"/>
  </mergeCells>
  <pageMargins left="0.7" right="0.7" top="0.75" bottom="0.75" header="0.3" footer="0.3"/>
  <pageSetup paperSize="9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PEŁNY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</dc:creator>
  <cp:lastModifiedBy>Wioletta Szulc</cp:lastModifiedBy>
  <cp:lastPrinted>2024-01-17T08:27:02Z</cp:lastPrinted>
  <dcterms:created xsi:type="dcterms:W3CDTF">2023-10-11T11:52:19Z</dcterms:created>
  <dcterms:modified xsi:type="dcterms:W3CDTF">2024-01-17T09:35:04Z</dcterms:modified>
</cp:coreProperties>
</file>